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-my.sharepoint.com/personal/mariasoledad_fernandez_cencosud_cl/Documents/Investor Cencosud/Press &amp; Presentaciones Q's/2022/3Q/Investor Kit/ESP/"/>
    </mc:Choice>
  </mc:AlternateContent>
  <xr:revisionPtr revIDLastSave="1276" documentId="11_C65104C00DB587794065EF067D3CFD30F1D4DE5E" xr6:coauthVersionLast="47" xr6:coauthVersionMax="47" xr10:uidLastSave="{A524FDAD-DE10-4A53-85DA-795D61213F18}"/>
  <bookViews>
    <workbookView xWindow="-120" yWindow="-120" windowWidth="20730" windowHeight="11160" tabRatio="911" xr2:uid="{00000000-000D-0000-FFFF-FFFF00000000}"/>
  </bookViews>
  <sheets>
    <sheet name="." sheetId="61" r:id="rId1"/>
    <sheet name="EBITDA" sheetId="62" r:id="rId2"/>
    <sheet name="EERR Resumen" sheetId="71" r:id="rId3"/>
    <sheet name="EERR Q" sheetId="63" r:id="rId4"/>
    <sheet name="EERR Acumulado" sheetId="72" r:id="rId5"/>
    <sheet name="EEFF x UN" sheetId="65" r:id="rId6"/>
    <sheet name="EEFF x País Q" sheetId="73" r:id="rId7"/>
    <sheet name="EEFF x País Acum" sheetId="74" r:id="rId8"/>
    <sheet name="Balance Resum" sheetId="66" r:id="rId9"/>
    <sheet name="Balance x Pais" sheetId="67" r:id="rId10"/>
    <sheet name="dotacion y $ local" sheetId="2" state="hidden" r:id="rId11"/>
    <sheet name="Ratios" sheetId="68" r:id="rId12"/>
    <sheet name="Flujo" sheetId="69" r:id="rId13"/>
  </sheets>
  <externalReferences>
    <externalReference r:id="rId14"/>
    <externalReference r:id="rId15"/>
    <externalReference r:id="rId16"/>
    <externalReference r:id="rId17"/>
  </externalReferences>
  <definedNames>
    <definedName name="_Toc332286050" localSheetId="1">EBITDA!#REF!</definedName>
    <definedName name="_xlnm.Extract" localSheetId="0">#REF!</definedName>
    <definedName name="_xlnm.Extract" localSheetId="8">#REF!</definedName>
    <definedName name="_xlnm.Extract" localSheetId="9">#REF!</definedName>
    <definedName name="_xlnm.Extract" localSheetId="1">#REF!</definedName>
    <definedName name="_xlnm.Extract" localSheetId="7">#REF!</definedName>
    <definedName name="_xlnm.Extract" localSheetId="6">#REF!</definedName>
    <definedName name="_xlnm.Extract" localSheetId="5">#REF!</definedName>
    <definedName name="_xlnm.Extract" localSheetId="4">#REF!</definedName>
    <definedName name="_xlnm.Extract" localSheetId="3">#REF!</definedName>
    <definedName name="_xlnm.Extract" localSheetId="2">#REF!</definedName>
    <definedName name="_xlnm.Extract">#REF!</definedName>
    <definedName name="_xlnm.Print_Area" localSheetId="0">#REF!</definedName>
    <definedName name="_xlnm.Print_Area" localSheetId="8">#REF!</definedName>
    <definedName name="_xlnm.Print_Area" localSheetId="9">#REF!</definedName>
    <definedName name="_xlnm.Print_Area" localSheetId="1">#REF!</definedName>
    <definedName name="_xlnm.Print_Area" localSheetId="7">#REF!</definedName>
    <definedName name="_xlnm.Print_Area" localSheetId="6">#REF!</definedName>
    <definedName name="_xlnm.Print_Area" localSheetId="5">#REF!</definedName>
    <definedName name="_xlnm.Print_Area" localSheetId="4">#REF!</definedName>
    <definedName name="_xlnm.Print_Area" localSheetId="3">#REF!</definedName>
    <definedName name="_xlnm.Print_Area" localSheetId="2">#REF!</definedName>
    <definedName name="_xlnm.Print_Area">#REF!</definedName>
    <definedName name="_xlnm.Database" localSheetId="0">#REF!</definedName>
    <definedName name="_xlnm.Database" localSheetId="8">#REF!</definedName>
    <definedName name="_xlnm.Database" localSheetId="9">#REF!</definedName>
    <definedName name="_xlnm.Database" localSheetId="1">#REF!</definedName>
    <definedName name="_xlnm.Database" localSheetId="7">#REF!</definedName>
    <definedName name="_xlnm.Database" localSheetId="6">#REF!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8">#REF!</definedName>
    <definedName name="felipe" localSheetId="9">#REF!</definedName>
    <definedName name="felipe" localSheetId="1">#REF!</definedName>
    <definedName name="felipe" localSheetId="4">#REF!</definedName>
    <definedName name="felipe" localSheetId="3">#REF!</definedName>
    <definedName name="felipe" localSheetId="2">#REF!</definedName>
    <definedName name="felipe">#REF!</definedName>
    <definedName name="_xlnm.Recorder">[1]Macro1!$A$1:$A$65536</definedName>
    <definedName name="HIPERMERCADOS">[2]RESUMO!$A$5:$AJ$17</definedName>
    <definedName name="plotting.DialogEnd" localSheetId="0">#N/A</definedName>
    <definedName name="plotting.DialogEnd" localSheetId="8">#N/A</definedName>
    <definedName name="plotting.DialogEnd" localSheetId="9">#N/A</definedName>
    <definedName name="plotting.DialogEnd" localSheetId="1">#N/A</definedName>
    <definedName name="plotting.DialogEnd" localSheetId="4">#N/A</definedName>
    <definedName name="plotting.DialogEnd" localSheetId="3">#N/A</definedName>
    <definedName name="plotting.DialogEnd" localSheetId="2">[3]!plotting.DialogEnd</definedName>
    <definedName name="plotting.DialogEnd" localSheetId="12">#N/A</definedName>
    <definedName name="plotting.DialogEnd">[0]!plotting.DialogEnd</definedName>
    <definedName name="plotting.DialogOK" localSheetId="0">#N/A</definedName>
    <definedName name="plotting.DialogOK" localSheetId="8">#N/A</definedName>
    <definedName name="plotting.DialogOK" localSheetId="9">#N/A</definedName>
    <definedName name="plotting.DialogOK" localSheetId="1">#N/A</definedName>
    <definedName name="plotting.DialogOK" localSheetId="4">#N/A</definedName>
    <definedName name="plotting.DialogOK" localSheetId="3">#N/A</definedName>
    <definedName name="plotting.DialogOK" localSheetId="2">[3]!plotting.DialogOK</definedName>
    <definedName name="plotting.DialogOK" localSheetId="12">#N/A</definedName>
    <definedName name="plotting.DialogOK">[0]!plotting.DialogOK</definedName>
    <definedName name="_xlnm.Print_Titles" localSheetId="0">#REF!</definedName>
    <definedName name="_xlnm.Print_Titles" localSheetId="8">#REF!</definedName>
    <definedName name="_xlnm.Print_Titles" localSheetId="9">#REF!</definedName>
    <definedName name="_xlnm.Print_Titles" localSheetId="1">#REF!</definedName>
    <definedName name="_xlnm.Print_Titles" localSheetId="7">#REF!</definedName>
    <definedName name="_xlnm.Print_Titles" localSheetId="6">#REF!</definedName>
    <definedName name="_xlnm.Print_Titles" localSheetId="5">#REF!</definedName>
    <definedName name="_xlnm.Print_Titles" localSheetId="4">#REF!</definedName>
    <definedName name="_xlnm.Print_Titles" localSheetId="3">#REF!</definedName>
    <definedName name="_xlnm.Print_Titles" localSheetId="2">#REF!</definedName>
    <definedName name="_xlnm.Print_Titles">#REF!</definedName>
    <definedName name="VA_ircso">[4]Passivo!A$18-[4]Passivo!XFC$18</definedName>
    <definedName name="VA_muhip">[4]Ativo!A$26-[4]Ativo!XFC$26</definedName>
    <definedName name="VA_notas">[4]Ativo!A$16-[4]Ativo!XFC$16</definedName>
    <definedName name="VA_obrcp">[4]Passivo!A$12-[4]Passivo!XFC$12</definedName>
    <definedName name="VA_obrlp">[4]Passivo!A$38-[4]Passivo!XFC$38</definedName>
    <definedName name="VA_ocpcp">[4]Passivo!A$23-[4]Passivo!XFC$23</definedName>
    <definedName name="VA_ocplp">[4]Passivo!A$32-[4]Passivo!XFC$32</definedName>
    <definedName name="VA_partic">[4]Passivo!A$22-[4]Passivo!XFC$22</definedName>
    <definedName name="VA_provi">[4]Ativo!A$13-[4]Ativo!XFC$13</definedName>
    <definedName name="VA_realp">[4]Ativo!A$32-[4]Ativo!XFC$32+[4]Ativo!A$18-[4]Ativo!XFC$18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71" l="1"/>
  <c r="Q5" i="71"/>
  <c r="H5" i="71"/>
  <c r="G5" i="71"/>
  <c r="F4" i="2" l="1"/>
  <c r="O2" i="2"/>
  <c r="K2" i="2"/>
  <c r="C3" i="2"/>
  <c r="G3" i="2" s="1"/>
  <c r="B3" i="2"/>
  <c r="K3" i="2"/>
  <c r="O3" i="2" s="1"/>
  <c r="B2" i="2"/>
  <c r="F2" i="2"/>
  <c r="D3" i="2"/>
  <c r="H3" i="2" s="1"/>
  <c r="L12" i="2"/>
  <c r="K12" i="2"/>
  <c r="C12" i="2"/>
  <c r="B12" i="2"/>
  <c r="P5" i="2"/>
  <c r="P6" i="2"/>
  <c r="P7" i="2"/>
  <c r="P8" i="2"/>
  <c r="O6" i="2"/>
  <c r="O8" i="2"/>
  <c r="H6" i="2"/>
  <c r="Q6" i="2" s="1"/>
  <c r="H8" i="2"/>
  <c r="Q8" i="2" s="1"/>
  <c r="D21" i="2"/>
  <c r="M21" i="2" s="1"/>
  <c r="D22" i="2"/>
  <c r="M22" i="2"/>
  <c r="D23" i="2"/>
  <c r="M23" i="2" s="1"/>
  <c r="D24" i="2"/>
  <c r="M24" i="2" s="1"/>
  <c r="D25" i="2"/>
  <c r="M25" i="2" s="1"/>
  <c r="D20" i="2"/>
  <c r="M20" i="2" s="1"/>
  <c r="L20" i="2"/>
  <c r="L21" i="2"/>
  <c r="L22" i="2"/>
  <c r="L23" i="2"/>
  <c r="L24" i="2"/>
  <c r="L25" i="2"/>
  <c r="K21" i="2"/>
  <c r="K22" i="2"/>
  <c r="K23" i="2"/>
  <c r="K24" i="2"/>
  <c r="K25" i="2"/>
  <c r="K20" i="2"/>
  <c r="C26" i="2"/>
  <c r="L26" i="2" s="1"/>
  <c r="B26" i="2"/>
  <c r="K26" i="2" s="1"/>
  <c r="C18" i="2"/>
  <c r="L18" i="2" s="1"/>
  <c r="B18" i="2"/>
  <c r="K18" i="2" s="1"/>
  <c r="L13" i="2"/>
  <c r="L14" i="2"/>
  <c r="L15" i="2"/>
  <c r="L16" i="2"/>
  <c r="L17" i="2"/>
  <c r="K14" i="2"/>
  <c r="K15" i="2"/>
  <c r="K16" i="2"/>
  <c r="K17" i="2"/>
  <c r="K13" i="2"/>
  <c r="D14" i="2"/>
  <c r="M14" i="2" s="1"/>
  <c r="D15" i="2"/>
  <c r="M15" i="2" s="1"/>
  <c r="D16" i="2"/>
  <c r="M16" i="2" s="1"/>
  <c r="D17" i="2"/>
  <c r="M17" i="2" s="1"/>
  <c r="D13" i="2"/>
  <c r="M13" i="2" s="1"/>
  <c r="L8" i="2"/>
  <c r="L7" i="2"/>
  <c r="L6" i="2"/>
  <c r="D8" i="2"/>
  <c r="M8" i="2" s="1"/>
  <c r="K8" i="2"/>
  <c r="L5" i="2"/>
  <c r="K6" i="2"/>
  <c r="D6" i="2"/>
  <c r="M6" i="2" s="1"/>
  <c r="K7" i="2"/>
  <c r="D7" i="2"/>
  <c r="M7" i="2" s="1"/>
  <c r="G4" i="2"/>
  <c r="P4" i="2" s="1"/>
  <c r="D5" i="2"/>
  <c r="M5" i="2" s="1"/>
  <c r="K5" i="2"/>
  <c r="H5" i="2"/>
  <c r="Q5" i="2" s="1"/>
  <c r="O5" i="2"/>
  <c r="H7" i="2"/>
  <c r="Q7" i="2" s="1"/>
  <c r="O7" i="2"/>
  <c r="L3" i="2"/>
  <c r="P3" i="2" s="1"/>
  <c r="D12" i="2"/>
  <c r="M12" i="2" s="1"/>
  <c r="M3" i="2"/>
  <c r="Q3" i="2" s="1"/>
  <c r="D26" i="2"/>
  <c r="M26" i="2" s="1"/>
  <c r="D18" i="2"/>
  <c r="M18" i="2" s="1"/>
  <c r="F3" i="2"/>
  <c r="C4" i="2"/>
  <c r="H4" i="2"/>
  <c r="Q4" i="2" s="1"/>
  <c r="O4" i="2"/>
  <c r="B4" i="2"/>
  <c r="K4" i="2" s="1"/>
  <c r="D4" i="2" l="1"/>
  <c r="M4" i="2" s="1"/>
  <c r="L4" i="2"/>
</calcChain>
</file>

<file path=xl/sharedStrings.xml><?xml version="1.0" encoding="utf-8"?>
<sst xmlns="http://schemas.openxmlformats.org/spreadsheetml/2006/main" count="852" uniqueCount="245">
  <si>
    <t>TABLAS DETALLE FINANCIERO</t>
  </si>
  <si>
    <t>EBITDA</t>
  </si>
  <si>
    <t>%</t>
  </si>
  <si>
    <t>Ganancia (pérdida)</t>
  </si>
  <si>
    <t>Costo financiero neto</t>
  </si>
  <si>
    <t>Resultado unidades de indexación</t>
  </si>
  <si>
    <t>Resultado de variación de TC</t>
  </si>
  <si>
    <t>Impuesto a la renta</t>
  </si>
  <si>
    <t>Depreciación y Amortización</t>
  </si>
  <si>
    <t>Revaluación de activos</t>
  </si>
  <si>
    <t>SM</t>
  </si>
  <si>
    <t>CC</t>
  </si>
  <si>
    <t>MdH</t>
  </si>
  <si>
    <t>TxD</t>
  </si>
  <si>
    <t>SF</t>
  </si>
  <si>
    <t>Otros</t>
  </si>
  <si>
    <t>Resultado neto</t>
  </si>
  <si>
    <t>Gastos financieros (neto)</t>
  </si>
  <si>
    <t>EBIT</t>
  </si>
  <si>
    <t>Diferencias de cambio</t>
  </si>
  <si>
    <t>Ganancia por unidades de reajuste</t>
  </si>
  <si>
    <t>Reportado</t>
  </si>
  <si>
    <t>Excl. IAS29</t>
  </si>
  <si>
    <t>Margen Bruto</t>
  </si>
  <si>
    <t>N.A.</t>
  </si>
  <si>
    <t>ESTADO DE RESULTADOS CONSOLIDADO TRIMESTRE</t>
  </si>
  <si>
    <t>(A)</t>
  </si>
  <si>
    <t>(B)</t>
  </si>
  <si>
    <t>Var a/a</t>
  </si>
  <si>
    <t>(C)</t>
  </si>
  <si>
    <t>(D)</t>
  </si>
  <si>
    <t xml:space="preserve">(A)-(C)-(D) </t>
  </si>
  <si>
    <t xml:space="preserve">(B)-(E)-(F) </t>
  </si>
  <si>
    <t>∆ %</t>
  </si>
  <si>
    <t>Efecto Inflación</t>
  </si>
  <si>
    <t>Efecto Conversión</t>
  </si>
  <si>
    <t>Ingresos</t>
  </si>
  <si>
    <t>Costo de Ventas</t>
  </si>
  <si>
    <t>Ganancia Bruta</t>
  </si>
  <si>
    <t>Gasto de Administración y Ventas</t>
  </si>
  <si>
    <t>Otros ingresos, por función</t>
  </si>
  <si>
    <t>Otras ganancias (pérdidas)</t>
  </si>
  <si>
    <t>Resultado Operacional</t>
  </si>
  <si>
    <t>Participación ganancias (pérdidas) de asociadas</t>
  </si>
  <si>
    <t>Costo Financiero Neto</t>
  </si>
  <si>
    <t>Variaciones tipo de cambio</t>
  </si>
  <si>
    <t>Resultado por Unidades de Reajuste</t>
  </si>
  <si>
    <t>Resultado No Operacional</t>
  </si>
  <si>
    <t>Resultado antes de impuestos</t>
  </si>
  <si>
    <t>EBITDA Ajustado</t>
  </si>
  <si>
    <t>Margen EBITDA Ajustado (%)</t>
  </si>
  <si>
    <t>Revaluación de Activos</t>
  </si>
  <si>
    <t>Impuesto diferido Revaluación de Activos</t>
  </si>
  <si>
    <t>Efecto neto Revaluación Activos</t>
  </si>
  <si>
    <t>ESTADOS FINANCIEROS POR NEGOCIO Y PAÍS</t>
  </si>
  <si>
    <t>ML ∆ %</t>
  </si>
  <si>
    <t>CLP MM</t>
  </si>
  <si>
    <t>Chile</t>
  </si>
  <si>
    <t>Argentina</t>
  </si>
  <si>
    <t>Brasil</t>
  </si>
  <si>
    <t>Perú</t>
  </si>
  <si>
    <t>Colombia</t>
  </si>
  <si>
    <t>Resultado Bruto</t>
  </si>
  <si>
    <t>Mejoramiento del Hogar</t>
  </si>
  <si>
    <t>Tiendas por Departamento</t>
  </si>
  <si>
    <t>Centros Comerciales</t>
  </si>
  <si>
    <t>Servicios Financieros</t>
  </si>
  <si>
    <t>N.A</t>
  </si>
  <si>
    <t>Dep &amp; Amortizaciones</t>
  </si>
  <si>
    <t>BALANCE CONSOLIDADO</t>
  </si>
  <si>
    <t>MM CLP</t>
  </si>
  <si>
    <t>Activos Corrientes</t>
  </si>
  <si>
    <t>Activos mantenidos para la venta</t>
  </si>
  <si>
    <t>Activos Corrientes, Total</t>
  </si>
  <si>
    <t>Activos No Corrientes, Total</t>
  </si>
  <si>
    <t xml:space="preserve">TOTAL ACTIVOS </t>
  </si>
  <si>
    <t>Pasivos Corrientes</t>
  </si>
  <si>
    <t>Pasivos de activos mantenidos para la venta</t>
  </si>
  <si>
    <t>Pasivos Corrientes, Total</t>
  </si>
  <si>
    <t>Pasivos No Corrientes, Total</t>
  </si>
  <si>
    <t>TOTAL PASIVOS</t>
  </si>
  <si>
    <t>Patrimonio atribuible a los propietarios de la controladora</t>
  </si>
  <si>
    <t>Participaciones no controladoras</t>
  </si>
  <si>
    <t>PATRIMONIO TOTAL</t>
  </si>
  <si>
    <t>TOTAL PATRIMONIO Y PASIVOS</t>
  </si>
  <si>
    <t>Según Reportado</t>
  </si>
  <si>
    <t>(Efecto IAS29)</t>
  </si>
  <si>
    <t>REVENUES IN LOCAL CURRENCY</t>
  </si>
  <si>
    <t>INGRESOS EN MONEDA LOCAL</t>
  </si>
  <si>
    <t>Chile (CLP MM)</t>
  </si>
  <si>
    <t>Argentina (ARS MM)</t>
  </si>
  <si>
    <t>Brazil (BRL MM)</t>
  </si>
  <si>
    <t>Brasil (BRL MM)</t>
  </si>
  <si>
    <t>Peru (PEN MM)</t>
  </si>
  <si>
    <t>Perú (PEN MM)</t>
  </si>
  <si>
    <t>Colombia (COP MM)</t>
  </si>
  <si>
    <t>EMPLOYEES (FULL TIME BASIS)</t>
  </si>
  <si>
    <t>EMPLEADOS (TIEMPO COMPLETO)</t>
  </si>
  <si>
    <t>BY COUNTRY</t>
  </si>
  <si>
    <t>POR PAÍS</t>
  </si>
  <si>
    <t>Brazil</t>
  </si>
  <si>
    <t>Peru</t>
  </si>
  <si>
    <t>Total</t>
  </si>
  <si>
    <t>BY BUSINESS</t>
  </si>
  <si>
    <t>POR NEGOCIO</t>
  </si>
  <si>
    <t>Supermarkets</t>
  </si>
  <si>
    <t>Supermercados</t>
  </si>
  <si>
    <t>Home Improvement</t>
  </si>
  <si>
    <t>Department Stores</t>
  </si>
  <si>
    <t>Shopping Centers</t>
  </si>
  <si>
    <t>Financial Services</t>
  </si>
  <si>
    <t>Support Areas</t>
  </si>
  <si>
    <t>Áreas de Apoyo</t>
  </si>
  <si>
    <t>RATIOS</t>
  </si>
  <si>
    <t>Total Pasivos Financieros</t>
  </si>
  <si>
    <t>(-) efectivo y equivalentes al efectivo</t>
  </si>
  <si>
    <t>(-) otros activos financieros, corrientes y no corrientes</t>
  </si>
  <si>
    <t>Deuda Financiera Neta</t>
  </si>
  <si>
    <t xml:space="preserve">Total pasivos por arrendamientos </t>
  </si>
  <si>
    <t>Deuda Financiera Neta reportada</t>
  </si>
  <si>
    <t>(en veces)</t>
  </si>
  <si>
    <t>Deuda Financiera Neta / EBITDA Ajustado</t>
  </si>
  <si>
    <t>Deuda Financiera Bruta / EBITDA Ajustado</t>
  </si>
  <si>
    <t>Cobertura de Gastos Financieros</t>
  </si>
  <si>
    <t>Deuda Financiera / Patrimonio</t>
  </si>
  <si>
    <t>Total Pasivos / Patrimonio</t>
  </si>
  <si>
    <t>Activos Corrientes / Pasivos Corrientes</t>
  </si>
  <si>
    <t>FLUJO DE EFECTIVO</t>
  </si>
  <si>
    <t>Flujo de actividades de operación</t>
  </si>
  <si>
    <t>Flujo de actividades de inversión</t>
  </si>
  <si>
    <t>Flujo de actividades de financiamiento</t>
  </si>
  <si>
    <t>Consolidado</t>
  </si>
  <si>
    <t>Ajuste IAS29</t>
  </si>
  <si>
    <t>Ajuste Inflación</t>
  </si>
  <si>
    <t>Ajuste Conversión</t>
  </si>
  <si>
    <t>GAV</t>
  </si>
  <si>
    <t>Excl IAS29</t>
  </si>
  <si>
    <t>Res. Operacional</t>
  </si>
  <si>
    <t>Mg EBITDA Ajustado</t>
  </si>
  <si>
    <t>Var. vs 2019</t>
  </si>
  <si>
    <t>Particip. Asociadas</t>
  </si>
  <si>
    <t>TOTAL</t>
  </si>
  <si>
    <t>Var. vs 2021</t>
  </si>
  <si>
    <t xml:space="preserve">MM CLP </t>
  </si>
  <si>
    <t>M. Local</t>
  </si>
  <si>
    <t>CLP millones</t>
  </si>
  <si>
    <t xml:space="preserve">Var % </t>
  </si>
  <si>
    <t>Var %</t>
  </si>
  <si>
    <t>Ingresos Online</t>
  </si>
  <si>
    <t>Ingresos Offline</t>
  </si>
  <si>
    <t xml:space="preserve">Total Ingresos </t>
  </si>
  <si>
    <t xml:space="preserve">Ganancia Bruta </t>
  </si>
  <si>
    <t>Margen GAV</t>
  </si>
  <si>
    <t xml:space="preserve">R. Operacional </t>
  </si>
  <si>
    <t xml:space="preserve">R. No operacional </t>
  </si>
  <si>
    <t xml:space="preserve">Impuestos </t>
  </si>
  <si>
    <t>Utilidad</t>
  </si>
  <si>
    <t>EBITDA Ajust.</t>
  </si>
  <si>
    <t>Mg EBITDA Ajust.</t>
  </si>
  <si>
    <t>1 Otros incluye ingresos de Centros Comerciales, Servicios Financieros y Otros administrativos</t>
  </si>
  <si>
    <t>MDH</t>
  </si>
  <si>
    <t>RF</t>
  </si>
  <si>
    <t>EBITDA ajustado</t>
  </si>
  <si>
    <t>Utilidad (pérdida)</t>
  </si>
  <si>
    <t>Utilidad (pérdida) de la controladora</t>
  </si>
  <si>
    <t>Utilidad (pérdida) de minoritarias</t>
  </si>
  <si>
    <t>Servicios Financeieros</t>
  </si>
  <si>
    <t>DIC 21</t>
  </si>
  <si>
    <t>Total Activos</t>
  </si>
  <si>
    <t>Total Pasivos</t>
  </si>
  <si>
    <t>Total Patrimonio</t>
  </si>
  <si>
    <t>YTD22</t>
  </si>
  <si>
    <t>YTD21</t>
  </si>
  <si>
    <t>Estados Financieros por Unidad de Negocio</t>
  </si>
  <si>
    <t>Estado de Resultados Trimestre</t>
  </si>
  <si>
    <t>Estado de Resultados Resumen</t>
  </si>
  <si>
    <t>Estado de Resultados YTD</t>
  </si>
  <si>
    <t>Balance Resumen</t>
  </si>
  <si>
    <t>Balance por País</t>
  </si>
  <si>
    <t>Ratios</t>
  </si>
  <si>
    <t>Flujo</t>
  </si>
  <si>
    <r>
      <t>Otros Ingresos</t>
    </r>
    <r>
      <rPr>
        <vertAlign val="superscript"/>
        <sz val="11"/>
        <rFont val="Calibri"/>
        <family val="2"/>
        <scheme val="minor"/>
      </rPr>
      <t>1</t>
    </r>
  </si>
  <si>
    <t>Var%</t>
  </si>
  <si>
    <t>25 bps</t>
  </si>
  <si>
    <t>-80 bps</t>
  </si>
  <si>
    <t>ESTADO DE RESULTADOS CONSOLIDADO ACUMULADO</t>
  </si>
  <si>
    <t>Variación vs 2021</t>
  </si>
  <si>
    <t>Variación vs 2019</t>
  </si>
  <si>
    <t>Supermercado</t>
  </si>
  <si>
    <t>ESTADOS FINANCIEROS POR PAÍS TRIMESTRE</t>
  </si>
  <si>
    <t>ESTADOS FINANCIEROS POR PAÍS ACUMULADO</t>
  </si>
  <si>
    <t>Estados Financieros por País Trimestre</t>
  </si>
  <si>
    <t>Estados Financieros por País Acumulado</t>
  </si>
  <si>
    <t>3T22</t>
  </si>
  <si>
    <t>3T21</t>
  </si>
  <si>
    <t>9M22</t>
  </si>
  <si>
    <t>9M21</t>
  </si>
  <si>
    <t>Total Ingresos S/ TFM&amp;Giga</t>
  </si>
  <si>
    <t>-53 bps</t>
  </si>
  <si>
    <t>-254 bps</t>
  </si>
  <si>
    <t>-263 bps</t>
  </si>
  <si>
    <t>-286 bps</t>
  </si>
  <si>
    <t>-219 bps</t>
  </si>
  <si>
    <t>-12 bps</t>
  </si>
  <si>
    <t>-151 bps</t>
  </si>
  <si>
    <t>26 bps</t>
  </si>
  <si>
    <t>-115 bps</t>
  </si>
  <si>
    <t>IAS 29 (sep-22)</t>
  </si>
  <si>
    <t>IAS 29 (sep-21)</t>
  </si>
  <si>
    <t>(E)</t>
  </si>
  <si>
    <t>(F)</t>
  </si>
  <si>
    <t>En milllones de pesos chilenos al 30 de septiembre de 2022</t>
  </si>
  <si>
    <t>-146 bps</t>
  </si>
  <si>
    <t>-147 bps</t>
  </si>
  <si>
    <t>(A)+(C)+(D)</t>
  </si>
  <si>
    <t>(B)+(E)+(F)</t>
  </si>
  <si>
    <t>EEUU</t>
  </si>
  <si>
    <t>-192 bps</t>
  </si>
  <si>
    <t>406 bps</t>
  </si>
  <si>
    <t>-104 bps</t>
  </si>
  <si>
    <t>383 bps</t>
  </si>
  <si>
    <t>672 bps</t>
  </si>
  <si>
    <t>-291 bps</t>
  </si>
  <si>
    <t>537 bps</t>
  </si>
  <si>
    <t>-1314 bps</t>
  </si>
  <si>
    <t>1 bps</t>
  </si>
  <si>
    <t>-527 bps</t>
  </si>
  <si>
    <t>161 bps</t>
  </si>
  <si>
    <t>740 bps</t>
  </si>
  <si>
    <t>-210 bps</t>
  </si>
  <si>
    <t>996 bps</t>
  </si>
  <si>
    <t>-645 bps</t>
  </si>
  <si>
    <t>-2074 bps</t>
  </si>
  <si>
    <t>349 bps</t>
  </si>
  <si>
    <t>-1115 bps</t>
  </si>
  <si>
    <t>1512 bps</t>
  </si>
  <si>
    <t>Estados Unidos</t>
  </si>
  <si>
    <t>En millones de pesos chilenos al 30 de septiembre de 2022</t>
  </si>
  <si>
    <t>SEPT 22</t>
  </si>
  <si>
    <t>En millones de pesos chilenos al 30 de septiembre 2022</t>
  </si>
  <si>
    <t>Excl. IAS 29</t>
  </si>
  <si>
    <t>EERR RESUMEN (CLP millones)</t>
  </si>
  <si>
    <t>EBITDA (CLP millones)</t>
  </si>
  <si>
    <t>INGRESOS</t>
  </si>
  <si>
    <t>BALANCE CONSOLIDADO (CLP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</si>
</sst>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1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  <numFmt numFmtId="251" formatCode="_ * #,##0.0_ ;_ * \-#,##0.0_ ;_ * &quot;-&quot;_ ;_ @_ "/>
    <numFmt numFmtId="252" formatCode="_ * #,##0.0_ ;_ * \-#,##0.0_ ;_ * &quot;-&quot;??_ ;_ @_ "/>
  </numFmts>
  <fonts count="22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rgb="FF003366"/>
      <name val="Arial"/>
      <family val="2"/>
    </font>
    <font>
      <b/>
      <sz val="11"/>
      <color theme="1" tint="0.499984740745262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b/>
      <sz val="11"/>
      <color theme="9"/>
      <name val="Arial"/>
      <family val="2"/>
    </font>
    <font>
      <sz val="11"/>
      <color theme="1"/>
      <name val="Century Gothic"/>
      <family val="2"/>
    </font>
    <font>
      <b/>
      <sz val="48"/>
      <color theme="3"/>
      <name val="Calibri"/>
      <family val="2"/>
      <scheme val="minor"/>
    </font>
    <font>
      <b/>
      <sz val="11"/>
      <color rgb="FF0569B3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10"/>
      <color rgb="FF0070C0"/>
      <name val="Calibri"/>
      <family val="2"/>
      <scheme val="minor"/>
    </font>
    <font>
      <i/>
      <sz val="9"/>
      <color theme="4" tint="-0.249977111117893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3366"/>
      <name val="Calibri"/>
      <family val="2"/>
      <scheme val="minor"/>
    </font>
    <font>
      <sz val="8"/>
      <color rgb="FF003366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i/>
      <sz val="14"/>
      <color rgb="FF0070C0"/>
      <name val="Calibri"/>
      <family val="2"/>
      <scheme val="minor"/>
    </font>
    <font>
      <i/>
      <sz val="14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b/>
      <sz val="11"/>
      <color theme="4" tint="-0.249977111117893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2"/>
      <color rgb="FFFF39E0"/>
      <name val="Calibri"/>
      <family val="2"/>
      <scheme val="minor"/>
    </font>
    <font>
      <b/>
      <sz val="11"/>
      <color rgb="FF0A91D4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595959"/>
      <name val="Calibri"/>
      <family val="2"/>
    </font>
    <font>
      <b/>
      <i/>
      <sz val="11"/>
      <color rgb="FF595959"/>
      <name val="Calibri"/>
      <family val="2"/>
    </font>
    <font>
      <b/>
      <sz val="11"/>
      <color rgb="FF595959"/>
      <name val="Calibri"/>
      <family val="2"/>
    </font>
    <font>
      <sz val="12"/>
      <name val="Calibri"/>
      <family val="2"/>
    </font>
    <font>
      <b/>
      <sz val="12"/>
      <color rgb="FFFFFFFF"/>
      <name val="Calibri"/>
      <family val="2"/>
    </font>
    <font>
      <sz val="10"/>
      <name val="Calibri"/>
      <family val="2"/>
    </font>
    <font>
      <sz val="10.5"/>
      <name val="Calibri"/>
      <family val="2"/>
    </font>
    <font>
      <b/>
      <sz val="10.5"/>
      <color rgb="FF595959"/>
      <name val="Calibri"/>
      <family val="2"/>
    </font>
    <font>
      <b/>
      <sz val="10.5"/>
      <color rgb="FFFFFFFF"/>
      <name val="Calibri"/>
      <family val="2"/>
    </font>
    <font>
      <sz val="10"/>
      <color rgb="FF808080"/>
      <name val="Calibri"/>
      <family val="2"/>
    </font>
    <font>
      <sz val="10"/>
      <color rgb="FFFFFFFF"/>
      <name val="Calibri"/>
      <family val="2"/>
    </font>
    <font>
      <sz val="10.5"/>
      <name val="Calibri"/>
      <family val="2"/>
      <scheme val="minor"/>
    </font>
    <font>
      <b/>
      <sz val="10.5"/>
      <color rgb="FF595959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2"/>
      <color rgb="FF595959"/>
      <name val="Calibri"/>
      <family val="2"/>
      <scheme val="minor"/>
    </font>
    <font>
      <b/>
      <sz val="11"/>
      <color rgb="FF7F7F7F"/>
      <name val="Calibri"/>
      <family val="2"/>
      <scheme val="minor"/>
    </font>
    <font>
      <b/>
      <sz val="11"/>
      <color rgb="FF595959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7F7F7F"/>
      <name val="Calibri"/>
      <family val="2"/>
    </font>
    <font>
      <b/>
      <sz val="10"/>
      <color rgb="FFFF39E0"/>
      <name val="Calibri"/>
      <family val="2"/>
    </font>
    <font>
      <b/>
      <sz val="10"/>
      <color rgb="FF00E8A4"/>
      <name val="Calibri"/>
      <family val="2"/>
    </font>
    <font>
      <u/>
      <sz val="11"/>
      <color theme="10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E8A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595959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0"/>
      <color rgb="FF0A91D4"/>
      <name val="Calibri"/>
      <family val="2"/>
      <scheme val="minor"/>
    </font>
    <font>
      <b/>
      <sz val="10"/>
      <color rgb="FF0569B3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i/>
      <sz val="10"/>
      <color rgb="FF0569B3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2"/>
      <color rgb="FF595959"/>
      <name val="Calibri"/>
      <family val="2"/>
      <scheme val="minor"/>
    </font>
  </fonts>
  <fills count="9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569B3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 style="thin">
        <color rgb="FF0569B3"/>
      </right>
      <top style="thin">
        <color rgb="FF0569B3"/>
      </top>
      <bottom style="thin">
        <color rgb="FF0569B3"/>
      </bottom>
      <diagonal/>
    </border>
    <border>
      <left/>
      <right/>
      <top style="thin">
        <color rgb="FF7F7F7F"/>
      </top>
      <bottom style="thin">
        <color theme="0"/>
      </bottom>
      <diagonal/>
    </border>
    <border>
      <left/>
      <right style="thin">
        <color rgb="FFE7E6E6"/>
      </right>
      <top style="thin">
        <color rgb="FF7F7F7F"/>
      </top>
      <bottom/>
      <diagonal/>
    </border>
    <border>
      <left/>
      <right style="thin">
        <color rgb="FFE7E6E6"/>
      </right>
      <top/>
      <bottom style="thin">
        <color rgb="FF7F7F7F"/>
      </bottom>
      <diagonal/>
    </border>
    <border>
      <left/>
      <right style="thin">
        <color rgb="FF0569B3"/>
      </right>
      <top/>
      <bottom style="thin">
        <color rgb="FF0569B3"/>
      </bottom>
      <diagonal/>
    </border>
    <border>
      <left style="thin">
        <color rgb="FF0569B3"/>
      </left>
      <right/>
      <top style="thin">
        <color rgb="FF0569B3"/>
      </top>
      <bottom style="thin">
        <color rgb="FF0569B3"/>
      </bottom>
      <diagonal/>
    </border>
  </borders>
  <cellStyleXfs count="3687">
    <xf numFmtId="0" fontId="0" fillId="0" borderId="0"/>
    <xf numFmtId="43" fontId="2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5" fillId="0" borderId="0"/>
    <xf numFmtId="0" fontId="2" fillId="0" borderId="0"/>
    <xf numFmtId="166" fontId="1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ont="0" applyFill="0" applyAlignment="0" applyProtection="0"/>
    <xf numFmtId="0" fontId="5" fillId="0" borderId="0"/>
    <xf numFmtId="0" fontId="5" fillId="0" borderId="0"/>
    <xf numFmtId="179" fontId="5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1" borderId="0" applyNumberFormat="0" applyBorder="0" applyAlignment="0" applyProtection="0"/>
    <xf numFmtId="0" fontId="18" fillId="20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8" fillId="21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38" borderId="0" applyNumberFormat="0" applyBorder="0" applyAlignment="0" applyProtection="0"/>
    <xf numFmtId="0" fontId="18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3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20" fillId="0" borderId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6" fillId="0" borderId="0"/>
    <xf numFmtId="0" fontId="21" fillId="0" borderId="0">
      <alignment horizontal="center" wrapText="1"/>
      <protection locked="0"/>
    </xf>
    <xf numFmtId="0" fontId="5" fillId="0" borderId="0"/>
    <xf numFmtId="0" fontId="22" fillId="10" borderId="0" applyNumberFormat="0" applyBorder="0" applyAlignment="0" applyProtection="0"/>
    <xf numFmtId="0" fontId="21" fillId="0" borderId="4" applyAlignment="0">
      <alignment horizontal="center" vertical="center" wrapText="1"/>
    </xf>
    <xf numFmtId="0" fontId="23" fillId="8" borderId="0" applyNumberFormat="0" applyBorder="0" applyAlignment="0">
      <protection hidden="1"/>
    </xf>
    <xf numFmtId="0" fontId="24" fillId="11" borderId="0" applyNumberFormat="0" applyBorder="0" applyAlignment="0" applyProtection="0"/>
    <xf numFmtId="0" fontId="11" fillId="0" borderId="0">
      <alignment vertical="center"/>
    </xf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0" fontId="5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2" fontId="14" fillId="0" borderId="0" applyFill="0" applyBorder="0" applyAlignment="0"/>
    <xf numFmtId="172" fontId="14" fillId="0" borderId="0" applyFill="0" applyBorder="0" applyAlignment="0"/>
    <xf numFmtId="183" fontId="14" fillId="0" borderId="0" applyFill="0" applyBorder="0" applyAlignment="0"/>
    <xf numFmtId="184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5" fillId="0" borderId="0" applyFill="0" applyBorder="0" applyProtection="0">
      <alignment horizontal="center"/>
      <protection locked="0"/>
    </xf>
    <xf numFmtId="0" fontId="36" fillId="0" borderId="0" applyFill="0" applyBorder="0" applyProtection="0">
      <alignment horizontal="center"/>
    </xf>
    <xf numFmtId="0" fontId="36" fillId="0" borderId="0" applyFill="0" applyBorder="0" applyProtection="0">
      <alignment horizontal="center"/>
    </xf>
    <xf numFmtId="0" fontId="36" fillId="0" borderId="0" applyFill="0" applyBorder="0" applyProtection="0">
      <alignment horizontal="center"/>
    </xf>
    <xf numFmtId="0" fontId="31" fillId="44" borderId="8" applyNumberFormat="0" applyAlignment="0" applyProtection="0"/>
    <xf numFmtId="0" fontId="16" fillId="0" borderId="0">
      <alignment horizontal="center" wrapText="1"/>
      <protection hidden="1"/>
    </xf>
    <xf numFmtId="0" fontId="3" fillId="0" borderId="5">
      <alignment horizontal="center"/>
    </xf>
    <xf numFmtId="186" fontId="10" fillId="0" borderId="0">
      <alignment horizontal="center"/>
    </xf>
    <xf numFmtId="0" fontId="37" fillId="45" borderId="0" applyAlignment="0"/>
    <xf numFmtId="0" fontId="35" fillId="0" borderId="3">
      <alignment horizontal="left" wrapText="1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81" fontId="14" fillId="0" borderId="0" applyFont="0" applyFill="0" applyBorder="0" applyAlignment="0" applyProtection="0"/>
    <xf numFmtId="187" fontId="40" fillId="0" borderId="0" applyFont="0" applyFill="0" applyBorder="0" applyAlignment="0" applyProtection="0"/>
    <xf numFmtId="39" fontId="41" fillId="0" borderId="0" applyFont="0" applyFill="0" applyBorder="0" applyAlignment="0" applyProtection="0"/>
    <xf numFmtId="188" fontId="42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12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5" fillId="0" borderId="0"/>
    <xf numFmtId="0" fontId="46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4" fillId="0" borderId="0" applyFill="0" applyBorder="0" applyAlignment="0" applyProtection="0"/>
    <xf numFmtId="0" fontId="45" fillId="0" borderId="0"/>
    <xf numFmtId="0" fontId="46" fillId="0" borderId="0"/>
    <xf numFmtId="0" fontId="47" fillId="46" borderId="0">
      <alignment horizontal="center" vertical="center" wrapText="1"/>
    </xf>
    <xf numFmtId="0" fontId="48" fillId="0" borderId="0" applyFill="0" applyBorder="0" applyAlignment="0" applyProtection="0">
      <protection locked="0"/>
    </xf>
    <xf numFmtId="0" fontId="49" fillId="0" borderId="0" applyNumberFormat="0" applyAlignment="0">
      <alignment horizontal="left"/>
    </xf>
    <xf numFmtId="0" fontId="9" fillId="0" borderId="0"/>
    <xf numFmtId="0" fontId="14" fillId="0" borderId="6"/>
    <xf numFmtId="0" fontId="9" fillId="0" borderId="0"/>
    <xf numFmtId="0" fontId="11" fillId="0" borderId="0" applyNumberFormat="0" applyAlignment="0"/>
    <xf numFmtId="182" fontId="50" fillId="0" borderId="0"/>
    <xf numFmtId="182" fontId="51" fillId="0" borderId="0"/>
    <xf numFmtId="189" fontId="5" fillId="0" borderId="0" applyFill="0" applyBorder="0">
      <alignment horizontal="right"/>
      <protection locked="0"/>
    </xf>
    <xf numFmtId="182" fontId="14" fillId="0" borderId="0" applyFont="0" applyFill="0" applyBorder="0" applyAlignment="0" applyProtection="0"/>
    <xf numFmtId="190" fontId="42" fillId="0" borderId="0" applyFont="0" applyFill="0" applyBorder="0" applyAlignment="0" applyProtection="0"/>
    <xf numFmtId="191" fontId="41" fillId="0" borderId="0" applyFont="0" applyFill="0" applyBorder="0" applyAlignment="0" applyProtection="0"/>
    <xf numFmtId="192" fontId="42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35" fillId="6" borderId="0" applyNumberFormat="0" applyFont="0" applyFill="0" applyBorder="0" applyProtection="0">
      <alignment horizontal="left"/>
    </xf>
    <xf numFmtId="0" fontId="52" fillId="14" borderId="7" applyNumberFormat="0" applyAlignment="0" applyProtection="0"/>
    <xf numFmtId="0" fontId="53" fillId="43" borderId="10" applyNumberFormat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4" fontId="13" fillId="0" borderId="0" applyFill="0" applyBorder="0" applyAlignment="0"/>
    <xf numFmtId="0" fontId="5" fillId="0" borderId="0" applyFont="0" applyFill="0" applyBorder="0" applyAlignment="0" applyProtection="0"/>
    <xf numFmtId="195" fontId="9" fillId="0" borderId="0" applyFill="0" applyBorder="0" applyProtection="0"/>
    <xf numFmtId="195" fontId="9" fillId="0" borderId="0" applyFill="0" applyBorder="0" applyProtection="0"/>
    <xf numFmtId="195" fontId="9" fillId="0" borderId="0" applyFill="0" applyBorder="0" applyProtection="0"/>
    <xf numFmtId="38" fontId="16" fillId="0" borderId="11">
      <alignment vertical="center"/>
    </xf>
    <xf numFmtId="38" fontId="16" fillId="0" borderId="11">
      <alignment vertical="center"/>
    </xf>
    <xf numFmtId="38" fontId="16" fillId="0" borderId="11">
      <alignment vertical="center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11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55" fillId="49" borderId="0" applyNumberFormat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61" fillId="0" borderId="0" applyNumberFormat="0" applyAlignment="0">
      <alignment horizontal="left"/>
    </xf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73" fontId="5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46" fillId="0" borderId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27" fillId="0" borderId="0" applyFont="0" applyFill="0" applyBorder="0" applyAlignment="0" applyProtection="0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0" fontId="65" fillId="0" borderId="0"/>
    <xf numFmtId="0" fontId="25" fillId="11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0" fontId="58" fillId="0" borderId="13" applyNumberFormat="0" applyAlignment="0" applyProtection="0">
      <alignment horizontal="left" vertical="center"/>
    </xf>
    <xf numFmtId="0" fontId="58" fillId="0" borderId="1">
      <alignment horizontal="left" vertical="center"/>
    </xf>
    <xf numFmtId="14" fontId="35" fillId="50" borderId="14">
      <alignment horizontal="center" vertical="center" wrapText="1"/>
    </xf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36" fillId="0" borderId="0" applyFill="0" applyAlignment="0" applyProtection="0">
      <protection locked="0"/>
    </xf>
    <xf numFmtId="0" fontId="36" fillId="0" borderId="0" applyFill="0" applyAlignment="0" applyProtection="0">
      <protection locked="0"/>
    </xf>
    <xf numFmtId="0" fontId="36" fillId="0" borderId="0" applyFill="0" applyAlignment="0" applyProtection="0">
      <protection locked="0"/>
    </xf>
    <xf numFmtId="0" fontId="36" fillId="0" borderId="2" applyFill="0" applyAlignment="0" applyProtection="0">
      <protection locked="0"/>
    </xf>
    <xf numFmtId="0" fontId="36" fillId="0" borderId="2" applyFill="0" applyAlignment="0" applyProtection="0">
      <protection locked="0"/>
    </xf>
    <xf numFmtId="0" fontId="36" fillId="0" borderId="2" applyFill="0" applyAlignment="0" applyProtection="0">
      <protection locked="0"/>
    </xf>
    <xf numFmtId="14" fontId="35" fillId="50" borderId="14">
      <alignment horizontal="center" vertical="center" wrapText="1"/>
    </xf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>
      <alignment vertical="top"/>
      <protection locked="0"/>
    </xf>
    <xf numFmtId="199" fontId="5" fillId="0" borderId="0" applyBorder="0" applyAlignment="0" applyProtection="0"/>
    <xf numFmtId="199" fontId="5" fillId="0" borderId="0" applyBorder="0" applyAlignment="0" applyProtection="0"/>
    <xf numFmtId="199" fontId="5" fillId="0" borderId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1" fillId="51" borderId="0">
      <alignment horizontal="left" wrapText="1" indent="2"/>
    </xf>
    <xf numFmtId="0" fontId="52" fillId="14" borderId="7" applyNumberFormat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200" fontId="38" fillId="52" borderId="0"/>
    <xf numFmtId="9" fontId="9" fillId="53" borderId="3" applyProtection="0">
      <alignment horizontal="right"/>
      <protection locked="0"/>
    </xf>
    <xf numFmtId="0" fontId="5" fillId="0" borderId="0" applyFill="0" applyBorder="0">
      <alignment horizontal="right"/>
      <protection locked="0"/>
    </xf>
    <xf numFmtId="201" fontId="5" fillId="0" borderId="0" applyFill="0" applyBorder="0">
      <alignment horizontal="right"/>
      <protection locked="0"/>
    </xf>
    <xf numFmtId="0" fontId="35" fillId="54" borderId="18">
      <alignment horizontal="left" vertical="center" wrapText="1"/>
    </xf>
    <xf numFmtId="0" fontId="33" fillId="0" borderId="9" applyNumberFormat="0" applyFill="0" applyAlignment="0" applyProtection="0"/>
    <xf numFmtId="0" fontId="31" fillId="44" borderId="8" applyNumberFormat="0" applyAlignment="0" applyProtection="0"/>
    <xf numFmtId="0" fontId="5" fillId="0" borderId="0"/>
    <xf numFmtId="0" fontId="5" fillId="0" borderId="0"/>
    <xf numFmtId="0" fontId="5" fillId="0" borderId="0"/>
    <xf numFmtId="0" fontId="14" fillId="0" borderId="19">
      <alignment horizontal="left"/>
    </xf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33" fillId="0" borderId="9" applyNumberFormat="0" applyFill="0" applyAlignment="0" applyProtection="0"/>
    <xf numFmtId="200" fontId="72" fillId="55" borderId="0"/>
    <xf numFmtId="186" fontId="5" fillId="54" borderId="0"/>
    <xf numFmtId="202" fontId="73" fillId="8" borderId="3">
      <alignment horizontal="center"/>
    </xf>
    <xf numFmtId="0" fontId="48" fillId="0" borderId="0" applyFill="0" applyBorder="0" applyAlignment="0" applyProtection="0"/>
    <xf numFmtId="0" fontId="48" fillId="0" borderId="0" applyFill="0" applyBorder="0" applyAlignment="0" applyProtection="0"/>
    <xf numFmtId="0" fontId="48" fillId="0" borderId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9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209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74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37" fontId="76" fillId="0" borderId="0"/>
    <xf numFmtId="37" fontId="76" fillId="0" borderId="0"/>
    <xf numFmtId="37" fontId="76" fillId="0" borderId="0"/>
    <xf numFmtId="0" fontId="11" fillId="0" borderId="0"/>
    <xf numFmtId="0" fontId="11" fillId="0" borderId="0"/>
    <xf numFmtId="0" fontId="11" fillId="0" borderId="0"/>
    <xf numFmtId="210" fontId="5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2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7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213" fontId="5" fillId="57" borderId="14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182" fontId="79" fillId="0" borderId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214" fontId="80" fillId="0" borderId="21"/>
    <xf numFmtId="214" fontId="80" fillId="0" borderId="21"/>
    <xf numFmtId="0" fontId="29" fillId="43" borderId="7" applyNumberFormat="0" applyAlignment="0" applyProtection="0"/>
    <xf numFmtId="40" fontId="81" fillId="0" borderId="0" applyFont="0" applyFill="0" applyBorder="0" applyAlignment="0" applyProtection="0"/>
    <xf numFmtId="38" fontId="81" fillId="0" borderId="0" applyFont="0" applyFill="0" applyBorder="0" applyAlignment="0" applyProtection="0"/>
    <xf numFmtId="0" fontId="53" fillId="43" borderId="10" applyNumberFormat="0" applyAlignment="0" applyProtection="0"/>
    <xf numFmtId="215" fontId="82" fillId="59" borderId="0">
      <alignment horizontal="right"/>
    </xf>
    <xf numFmtId="0" fontId="83" fillId="60" borderId="0" applyBorder="0">
      <alignment horizontal="center"/>
    </xf>
    <xf numFmtId="0" fontId="9" fillId="0" borderId="0" applyProtection="0"/>
    <xf numFmtId="0" fontId="82" fillId="58" borderId="0"/>
    <xf numFmtId="0" fontId="84" fillId="59" borderId="0" applyBorder="0">
      <alignment horizontal="centerContinuous"/>
    </xf>
    <xf numFmtId="0" fontId="85" fillId="59" borderId="0" applyBorder="0">
      <alignment horizontal="centerContinuous"/>
    </xf>
    <xf numFmtId="0" fontId="86" fillId="61" borderId="10" applyNumberFormat="0" applyAlignment="0" applyProtection="0"/>
    <xf numFmtId="0" fontId="87" fillId="0" borderId="0" applyNumberFormat="0" applyFill="0" applyBorder="0" applyAlignment="0" applyProtection="0"/>
    <xf numFmtId="14" fontId="21" fillId="0" borderId="0">
      <alignment horizontal="center" wrapText="1"/>
      <protection locked="0"/>
    </xf>
    <xf numFmtId="0" fontId="46" fillId="0" borderId="0"/>
    <xf numFmtId="216" fontId="42" fillId="0" borderId="0" applyFont="0" applyFill="0" applyBorder="0" applyAlignment="0" applyProtection="0"/>
    <xf numFmtId="217" fontId="40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84" fontId="14" fillId="0" borderId="0" applyFont="0" applyFill="0" applyBorder="0" applyAlignment="0" applyProtection="0"/>
    <xf numFmtId="21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0" fontId="4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2" fillId="0" borderId="0" applyFont="0" applyFill="0" applyBorder="0" applyAlignment="0" applyProtection="0"/>
    <xf numFmtId="223" fontId="40" fillId="0" borderId="0" applyFont="0" applyFill="0" applyBorder="0" applyAlignment="0" applyProtection="0"/>
    <xf numFmtId="224" fontId="42" fillId="0" borderId="0" applyFont="0" applyFill="0" applyBorder="0" applyAlignment="0" applyProtection="0"/>
    <xf numFmtId="225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226" fontId="5" fillId="0" borderId="0" applyFill="0" applyBorder="0">
      <alignment horizontal="right"/>
      <protection locked="0"/>
    </xf>
    <xf numFmtId="0" fontId="5" fillId="0" borderId="0">
      <protection locked="0"/>
    </xf>
    <xf numFmtId="0" fontId="88" fillId="0" borderId="0">
      <protection locked="0"/>
    </xf>
    <xf numFmtId="0" fontId="5" fillId="0" borderId="0">
      <protection locked="0"/>
    </xf>
    <xf numFmtId="0" fontId="35" fillId="0" borderId="0">
      <protection locked="0"/>
    </xf>
    <xf numFmtId="0" fontId="46" fillId="0" borderId="0"/>
    <xf numFmtId="0" fontId="54" fillId="0" borderId="0">
      <protection locked="0"/>
    </xf>
    <xf numFmtId="0" fontId="54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167" fontId="89" fillId="0" borderId="0"/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90" fillId="0" borderId="14">
      <alignment horizontal="center"/>
    </xf>
    <xf numFmtId="3" fontId="16" fillId="0" borderId="0" applyFont="0" applyFill="0" applyBorder="0" applyAlignment="0" applyProtection="0"/>
    <xf numFmtId="0" fontId="16" fillId="62" borderId="0" applyNumberFormat="0" applyFont="0" applyBorder="0" applyAlignment="0" applyProtection="0"/>
    <xf numFmtId="227" fontId="5" fillId="0" borderId="0" applyFill="0" applyBorder="0" applyAlignment="0" applyProtection="0"/>
    <xf numFmtId="3" fontId="27" fillId="0" borderId="0" applyFont="0" applyFill="0" applyBorder="0" applyAlignment="0" applyProtection="0"/>
    <xf numFmtId="0" fontId="46" fillId="0" borderId="0"/>
    <xf numFmtId="0" fontId="46" fillId="0" borderId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6" fillId="0" borderId="0"/>
    <xf numFmtId="228" fontId="4" fillId="0" borderId="0" applyNumberFormat="0" applyFont="0"/>
    <xf numFmtId="229" fontId="5" fillId="0" borderId="0">
      <alignment horizontal="right"/>
      <protection locked="0"/>
    </xf>
    <xf numFmtId="230" fontId="91" fillId="0" borderId="0" applyNumberFormat="0" applyFill="0" applyBorder="0" applyProtection="0">
      <alignment horizontal="right" vertical="top"/>
    </xf>
    <xf numFmtId="230" fontId="91" fillId="0" borderId="0" applyNumberFormat="0" applyFill="0" applyBorder="0" applyProtection="0">
      <alignment horizontal="right" vertical="top"/>
    </xf>
    <xf numFmtId="230" fontId="91" fillId="0" borderId="0" applyNumberFormat="0" applyFill="0" applyBorder="0" applyProtection="0">
      <alignment horizontal="right" vertical="top"/>
    </xf>
    <xf numFmtId="227" fontId="5" fillId="0" borderId="0" applyBorder="0"/>
    <xf numFmtId="227" fontId="5" fillId="0" borderId="0" applyBorder="0"/>
    <xf numFmtId="227" fontId="5" fillId="0" borderId="0" applyBorder="0"/>
    <xf numFmtId="228" fontId="5" fillId="0" borderId="0" applyBorder="0"/>
    <xf numFmtId="228" fontId="5" fillId="0" borderId="0" applyBorder="0"/>
    <xf numFmtId="228" fontId="5" fillId="0" borderId="0" applyBorder="0"/>
    <xf numFmtId="231" fontId="5" fillId="0" borderId="0" applyBorder="0"/>
    <xf numFmtId="231" fontId="5" fillId="0" borderId="0" applyBorder="0"/>
    <xf numFmtId="231" fontId="5" fillId="0" borderId="0" applyBorder="0"/>
    <xf numFmtId="3" fontId="5" fillId="0" borderId="0" applyBorder="0"/>
    <xf numFmtId="3" fontId="5" fillId="0" borderId="0" applyBorder="0"/>
    <xf numFmtId="3" fontId="5" fillId="0" borderId="0" applyBorder="0"/>
    <xf numFmtId="232" fontId="5" fillId="0" borderId="0" applyBorder="0"/>
    <xf numFmtId="232" fontId="5" fillId="0" borderId="0" applyBorder="0"/>
    <xf numFmtId="232" fontId="5" fillId="0" borderId="0" applyBorder="0"/>
    <xf numFmtId="233" fontId="5" fillId="0" borderId="0" applyBorder="0"/>
    <xf numFmtId="233" fontId="5" fillId="0" borderId="0" applyBorder="0"/>
    <xf numFmtId="233" fontId="5" fillId="0" borderId="0" applyBorder="0"/>
    <xf numFmtId="182" fontId="92" fillId="63" borderId="0"/>
    <xf numFmtId="0" fontId="93" fillId="0" borderId="0"/>
    <xf numFmtId="0" fontId="94" fillId="0" borderId="0"/>
    <xf numFmtId="0" fontId="95" fillId="0" borderId="0"/>
    <xf numFmtId="234" fontId="96" fillId="0" borderId="0" applyNumberFormat="0" applyFill="0" applyBorder="0" applyAlignment="0" applyProtection="0">
      <alignment horizontal="left"/>
    </xf>
    <xf numFmtId="38" fontId="96" fillId="0" borderId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4" fontId="97" fillId="6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98" fillId="65" borderId="22" applyNumberFormat="0" applyProtection="0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9" fillId="66" borderId="16">
      <alignment vertical="center"/>
    </xf>
    <xf numFmtId="4" fontId="100" fillId="66" borderId="16">
      <alignment vertical="center"/>
    </xf>
    <xf numFmtId="4" fontId="99" fillId="67" borderId="16">
      <alignment vertical="center"/>
    </xf>
    <xf numFmtId="4" fontId="100" fillId="67" borderId="16">
      <alignment vertical="center"/>
    </xf>
    <xf numFmtId="4" fontId="13" fillId="68" borderId="22" applyNumberFormat="0" applyProtection="0">
      <alignment horizontal="left" vertical="center" wrapTex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0" fontId="82" fillId="56" borderId="22" applyNumberFormat="0" applyProtection="0">
      <alignment horizontal="left" vertical="top" indent="1"/>
    </xf>
    <xf numFmtId="0" fontId="101" fillId="70" borderId="0" applyNumberFormat="0" applyProtection="0"/>
    <xf numFmtId="4" fontId="102" fillId="71" borderId="23" applyNumberFormat="0" applyProtection="0">
      <alignment horizontal="left" vertical="center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 applyNumberFormat="0" applyProtection="0">
      <alignment horizontal="right" vertical="center"/>
    </xf>
    <xf numFmtId="4" fontId="103" fillId="74" borderId="22" applyNumberFormat="0" applyProtection="0">
      <alignment horizontal="right" vertical="center"/>
    </xf>
    <xf numFmtId="4" fontId="103" fillId="75" borderId="22" applyNumberFormat="0" applyProtection="0">
      <alignment horizontal="right" vertical="center"/>
    </xf>
    <xf numFmtId="4" fontId="103" fillId="76" borderId="22">
      <alignment horizontal="right" vertical="center"/>
    </xf>
    <xf numFmtId="4" fontId="103" fillId="76" borderId="22">
      <alignment horizontal="right" vertical="center"/>
    </xf>
    <xf numFmtId="4" fontId="103" fillId="76" borderId="22">
      <alignment horizontal="right" vertical="center"/>
    </xf>
    <xf numFmtId="4" fontId="103" fillId="77" borderId="22" applyNumberFormat="0" applyProtection="0">
      <alignment horizontal="right" vertical="center"/>
    </xf>
    <xf numFmtId="4" fontId="103" fillId="78" borderId="22" applyNumberFormat="0" applyProtection="0">
      <alignment horizontal="right" vertical="center"/>
    </xf>
    <xf numFmtId="4" fontId="103" fillId="76" borderId="22" applyNumberFormat="0" applyProtection="0">
      <alignment horizontal="right" vertical="center"/>
    </xf>
    <xf numFmtId="4" fontId="103" fillId="66" borderId="22">
      <alignment horizontal="right" vertical="center"/>
    </xf>
    <xf numFmtId="4" fontId="103" fillId="66" borderId="22">
      <alignment horizontal="right" vertical="center"/>
    </xf>
    <xf numFmtId="4" fontId="103" fillId="66" borderId="22">
      <alignment horizontal="right" vertical="center"/>
    </xf>
    <xf numFmtId="4" fontId="103" fillId="79" borderId="22" applyNumberFormat="0" applyProtection="0">
      <alignment horizontal="right" vertical="center"/>
    </xf>
    <xf numFmtId="4" fontId="103" fillId="80" borderId="22" applyNumberFormat="0" applyProtection="0">
      <alignment horizontal="right" vertical="center"/>
    </xf>
    <xf numFmtId="4" fontId="103" fillId="66" borderId="22" applyNumberFormat="0" applyProtection="0">
      <alignment horizontal="right" vertical="center"/>
    </xf>
    <xf numFmtId="4" fontId="104" fillId="73" borderId="22">
      <alignment horizontal="right" vertical="center"/>
    </xf>
    <xf numFmtId="4" fontId="104" fillId="73" borderId="22">
      <alignment horizontal="right" vertical="center"/>
    </xf>
    <xf numFmtId="4" fontId="104" fillId="73" borderId="22">
      <alignment horizontal="right" vertical="center"/>
    </xf>
    <xf numFmtId="4" fontId="104" fillId="81" borderId="24" applyNumberFormat="0" applyProtection="0">
      <alignment horizontal="left" vertical="center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17" borderId="0" applyNumberFormat="0" applyProtection="0">
      <alignment horizontal="left" vertical="center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4" fillId="72" borderId="0" applyNumberFormat="0" applyProtection="0">
      <alignment horizontal="left" vertical="center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3" fillId="70" borderId="22" applyNumberFormat="0" applyProtection="0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0">
      <alignment horizontal="left" vertical="center" indent="1"/>
    </xf>
    <xf numFmtId="4" fontId="103" fillId="70" borderId="0">
      <alignment horizontal="left" vertical="center" indent="1"/>
    </xf>
    <xf numFmtId="4" fontId="103" fillId="70" borderId="0">
      <alignment horizontal="left" vertical="center" indent="1"/>
    </xf>
    <xf numFmtId="4" fontId="13" fillId="70" borderId="0" applyNumberFormat="0" applyProtection="0">
      <alignment horizontal="left" vertical="center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 applyNumberFormat="0" applyProtection="0">
      <alignment horizontal="left" vertical="center"/>
    </xf>
    <xf numFmtId="4" fontId="13" fillId="70" borderId="0" applyNumberFormat="0" applyProtection="0">
      <alignment horizontal="left" vertical="center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0" fontId="106" fillId="70" borderId="25" applyNumberFormat="0" applyFont="0" applyFill="0" applyBorder="0" applyAlignment="0" applyProtection="0"/>
    <xf numFmtId="0" fontId="5" fillId="82" borderId="26" applyNumberFormat="0" applyAlignment="0"/>
    <xf numFmtId="0" fontId="5" fillId="82" borderId="26" applyNumberFormat="0" applyAlignment="0"/>
    <xf numFmtId="0" fontId="5" fillId="82" borderId="26" applyNumberFormat="0" applyAlignment="0"/>
    <xf numFmtId="0" fontId="107" fillId="5" borderId="27">
      <alignment horizontal="left" vertical="center"/>
    </xf>
    <xf numFmtId="0" fontId="107" fillId="5" borderId="27">
      <alignment horizontal="left" vertical="center"/>
    </xf>
    <xf numFmtId="0" fontId="107" fillId="5" borderId="27">
      <alignment horizontal="left" vertical="center"/>
    </xf>
    <xf numFmtId="0" fontId="5" fillId="7" borderId="28" applyNumberFormat="0" applyFont="0" applyAlignment="0"/>
    <xf numFmtId="0" fontId="5" fillId="7" borderId="28" applyNumberFormat="0" applyFont="0" applyAlignment="0"/>
    <xf numFmtId="0" fontId="5" fillId="7" borderId="28" applyNumberFormat="0" applyFont="0" applyAlignment="0"/>
    <xf numFmtId="4" fontId="13" fillId="72" borderId="0" applyNumberFormat="0" applyProtection="0">
      <alignment horizontal="left" vertical="center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 applyNumberFormat="0" applyProtection="0">
      <alignment horizontal="left" vertical="center"/>
    </xf>
    <xf numFmtId="4" fontId="13" fillId="72" borderId="0" applyNumberFormat="0" applyProtection="0">
      <alignment horizontal="left" vertical="center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0" fontId="5" fillId="69" borderId="22" applyNumberFormat="0" applyProtection="0">
      <alignment horizontal="left" vertical="center" indent="1"/>
    </xf>
    <xf numFmtId="0" fontId="5" fillId="69" borderId="22" applyNumberFormat="0" applyProtection="0">
      <alignment horizontal="left" vertical="top" indent="1"/>
    </xf>
    <xf numFmtId="0" fontId="5" fillId="83" borderId="22" applyNumberFormat="0" applyProtection="0">
      <alignment horizontal="left" vertical="center" indent="1"/>
    </xf>
    <xf numFmtId="0" fontId="5" fillId="83" borderId="22" applyNumberFormat="0" applyProtection="0">
      <alignment horizontal="left" vertical="top" indent="1"/>
    </xf>
    <xf numFmtId="0" fontId="5" fillId="15" borderId="22" applyNumberFormat="0" applyProtection="0">
      <alignment horizontal="left" vertical="center" indent="1"/>
    </xf>
    <xf numFmtId="0" fontId="5" fillId="15" borderId="22" applyNumberFormat="0" applyProtection="0">
      <alignment horizontal="left" vertical="top" indent="1"/>
    </xf>
    <xf numFmtId="0" fontId="5" fillId="84" borderId="22" applyNumberFormat="0" applyProtection="0">
      <alignment horizontal="left" vertical="center" indent="1"/>
    </xf>
    <xf numFmtId="0" fontId="5" fillId="84" borderId="22" applyNumberFormat="0" applyProtection="0">
      <alignment horizontal="left" vertical="top" indent="1"/>
    </xf>
    <xf numFmtId="0" fontId="5" fillId="59" borderId="3" applyNumberFormat="0">
      <protection locked="0"/>
    </xf>
    <xf numFmtId="4" fontId="103" fillId="85" borderId="22" applyNumberFormat="0" applyProtection="0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8" fillId="85" borderId="22" applyNumberFormat="0" applyProtection="0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9" fillId="66" borderId="29">
      <alignment vertical="center"/>
    </xf>
    <xf numFmtId="4" fontId="110" fillId="66" borderId="29">
      <alignment vertical="center"/>
    </xf>
    <xf numFmtId="4" fontId="109" fillId="67" borderId="29">
      <alignment vertical="center"/>
    </xf>
    <xf numFmtId="4" fontId="110" fillId="67" borderId="29">
      <alignment vertical="center"/>
    </xf>
    <xf numFmtId="4" fontId="104" fillId="70" borderId="30" applyNumberFormat="0" applyProtection="0">
      <alignment horizontal="left" vertical="center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0" fontId="13" fillId="58" borderId="22" applyNumberFormat="0" applyProtection="0">
      <alignment horizontal="left" vertical="top" indent="1"/>
    </xf>
    <xf numFmtId="4" fontId="111" fillId="0" borderId="3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108" fillId="85" borderId="22" applyNumberFormat="0" applyProtection="0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12" fillId="66" borderId="29">
      <alignment vertical="center"/>
    </xf>
    <xf numFmtId="4" fontId="113" fillId="66" borderId="29">
      <alignment vertical="center"/>
    </xf>
    <xf numFmtId="4" fontId="112" fillId="67" borderId="29">
      <alignment vertical="center"/>
    </xf>
    <xf numFmtId="4" fontId="113" fillId="73" borderId="29">
      <alignment vertical="center"/>
    </xf>
    <xf numFmtId="4" fontId="6" fillId="17" borderId="3" applyNumberFormat="0" applyProtection="0">
      <alignment horizontal="left" vertical="center" wrapTex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104" fillId="70" borderId="22">
      <alignment horizontal="right" vertical="center"/>
    </xf>
    <xf numFmtId="4" fontId="104" fillId="70" borderId="22">
      <alignment horizontal="right" vertical="center"/>
    </xf>
    <xf numFmtId="4" fontId="104" fillId="70" borderId="22">
      <alignment horizontal="right" vertical="center"/>
    </xf>
    <xf numFmtId="4" fontId="104" fillId="70" borderId="22">
      <alignment horizontal="left" vertical="center" indent="1"/>
    </xf>
    <xf numFmtId="4" fontId="104" fillId="70" borderId="22">
      <alignment horizontal="left" vertical="center" indent="1"/>
    </xf>
    <xf numFmtId="4" fontId="104" fillId="70" borderId="22">
      <alignment horizontal="left" vertical="center" indent="1"/>
    </xf>
    <xf numFmtId="4" fontId="104" fillId="85" borderId="22">
      <alignment horizontal="left" vertical="center" indent="1"/>
    </xf>
    <xf numFmtId="4" fontId="104" fillId="85" borderId="22">
      <alignment horizontal="left" vertical="center" indent="1"/>
    </xf>
    <xf numFmtId="4" fontId="104" fillId="85" borderId="22">
      <alignment horizontal="left" vertical="center" indent="1"/>
    </xf>
    <xf numFmtId="0" fontId="13" fillId="83" borderId="22" applyNumberFormat="0" applyProtection="0">
      <alignment horizontal="left" vertical="top" indent="1"/>
    </xf>
    <xf numFmtId="4" fontId="104" fillId="85" borderId="22">
      <alignment vertical="center"/>
    </xf>
    <xf numFmtId="4" fontId="104" fillId="85" borderId="22">
      <alignment vertical="center"/>
    </xf>
    <xf numFmtId="4" fontId="104" fillId="85" borderId="22">
      <alignment vertical="center"/>
    </xf>
    <xf numFmtId="4" fontId="98" fillId="85" borderId="22">
      <alignment vertical="center"/>
    </xf>
    <xf numFmtId="4" fontId="98" fillId="85" borderId="22">
      <alignment vertical="center"/>
    </xf>
    <xf numFmtId="4" fontId="98" fillId="85" borderId="22">
      <alignment vertical="center"/>
    </xf>
    <xf numFmtId="4" fontId="99" fillId="66" borderId="31">
      <alignment vertical="center"/>
    </xf>
    <xf numFmtId="4" fontId="100" fillId="66" borderId="31">
      <alignment vertical="center"/>
    </xf>
    <xf numFmtId="4" fontId="99" fillId="67" borderId="29">
      <alignment vertical="center"/>
    </xf>
    <xf numFmtId="4" fontId="100" fillId="67" borderId="29">
      <alignment vertical="center"/>
    </xf>
    <xf numFmtId="4" fontId="104" fillId="51" borderId="22">
      <alignment horizontal="left" vertical="center" indent="1"/>
    </xf>
    <xf numFmtId="4" fontId="104" fillId="51" borderId="22">
      <alignment horizontal="left" vertical="center" indent="1"/>
    </xf>
    <xf numFmtId="4" fontId="104" fillId="51" borderId="22">
      <alignment horizontal="left" vertical="center" indent="1"/>
    </xf>
    <xf numFmtId="4" fontId="114" fillId="0" borderId="0" applyNumberFormat="0" applyProtection="0">
      <alignment horizontal="left" vertical="center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6" fillId="85" borderId="22" applyNumberFormat="0" applyProtection="0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0" fontId="5" fillId="0" borderId="0" applyNumberFormat="0" applyFont="0" applyFill="0" applyBorder="0" applyAlignment="0" applyProtection="0"/>
    <xf numFmtId="235" fontId="5" fillId="0" borderId="0" applyFill="0" applyBorder="0">
      <alignment horizontal="right"/>
      <protection hidden="1"/>
    </xf>
    <xf numFmtId="0" fontId="117" fillId="46" borderId="3">
      <alignment horizontal="center" vertical="center" wrapText="1"/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18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5" fillId="0" borderId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120" fillId="51" borderId="0">
      <alignment wrapText="1"/>
    </xf>
    <xf numFmtId="0" fontId="121" fillId="0" borderId="0">
      <alignment horizontal="center"/>
    </xf>
    <xf numFmtId="0" fontId="39" fillId="0" borderId="2">
      <alignment horizontal="center"/>
    </xf>
    <xf numFmtId="40" fontId="122" fillId="0" borderId="0" applyBorder="0">
      <alignment horizontal="right"/>
    </xf>
    <xf numFmtId="0" fontId="123" fillId="0" borderId="33" applyNumberFormat="0" applyFill="0" applyAlignment="0" applyProtection="0"/>
    <xf numFmtId="0" fontId="6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49" fontId="13" fillId="0" borderId="0" applyFill="0" applyBorder="0" applyAlignment="0"/>
    <xf numFmtId="236" fontId="14" fillId="0" borderId="0" applyFill="0" applyBorder="0" applyAlignment="0"/>
    <xf numFmtId="237" fontId="14" fillId="0" borderId="0" applyFill="0" applyBorder="0" applyAlignment="0"/>
    <xf numFmtId="0" fontId="6" fillId="0" borderId="0" applyAlignment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7" fillId="0" borderId="0" applyFill="0" applyBorder="0" applyProtection="0">
      <alignment horizontal="left" vertical="top"/>
    </xf>
    <xf numFmtId="0" fontId="128" fillId="0" borderId="0" applyNumberFormat="0" applyFill="0" applyBorder="0" applyAlignment="0" applyProtection="0"/>
    <xf numFmtId="0" fontId="16" fillId="0" borderId="0" applyBorder="0"/>
    <xf numFmtId="182" fontId="129" fillId="0" borderId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186" fontId="9" fillId="6" borderId="0"/>
    <xf numFmtId="0" fontId="128" fillId="0" borderId="0" applyNumberFormat="0" applyFill="0" applyBorder="0" applyAlignment="0" applyProtection="0"/>
    <xf numFmtId="238" fontId="5" fillId="0" borderId="0" applyFont="0" applyFill="0" applyBorder="0" applyAlignment="0" applyProtection="0"/>
    <xf numFmtId="239" fontId="5" fillId="0" borderId="0" applyFont="0" applyFill="0" applyBorder="0" applyAlignment="0" applyProtection="0"/>
    <xf numFmtId="186" fontId="9" fillId="70" borderId="0">
      <protection locked="0"/>
    </xf>
    <xf numFmtId="0" fontId="17" fillId="58" borderId="20" applyNumberFormat="0" applyFont="0" applyAlignment="0" applyProtection="0"/>
    <xf numFmtId="0" fontId="124" fillId="0" borderId="0" applyNumberFormat="0" applyFill="0" applyBorder="0" applyAlignment="0" applyProtection="0"/>
    <xf numFmtId="240" fontId="40" fillId="0" borderId="0" applyFont="0" applyFill="0" applyBorder="0" applyAlignment="0" applyProtection="0"/>
    <xf numFmtId="241" fontId="40" fillId="0" borderId="0" applyFont="0" applyFill="0" applyBorder="0" applyAlignment="0" applyProtection="0"/>
    <xf numFmtId="242" fontId="40" fillId="0" borderId="0" applyFont="0" applyFill="0" applyBorder="0" applyAlignment="0" applyProtection="0"/>
    <xf numFmtId="243" fontId="40" fillId="0" borderId="0" applyFont="0" applyFill="0" applyBorder="0" applyAlignment="0" applyProtection="0"/>
    <xf numFmtId="244" fontId="40" fillId="0" borderId="0" applyFont="0" applyFill="0" applyBorder="0" applyAlignment="0" applyProtection="0"/>
    <xf numFmtId="245" fontId="40" fillId="0" borderId="0" applyFont="0" applyFill="0" applyBorder="0" applyAlignment="0" applyProtection="0"/>
    <xf numFmtId="246" fontId="40" fillId="0" borderId="0" applyFont="0" applyFill="0" applyBorder="0" applyAlignment="0" applyProtection="0"/>
    <xf numFmtId="247" fontId="40" fillId="0" borderId="0" applyFont="0" applyFill="0" applyBorder="0" applyAlignment="0" applyProtection="0"/>
    <xf numFmtId="1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0" fontId="22" fillId="10" borderId="0" applyNumberFormat="0" applyBorder="0" applyAlignment="0" applyProtection="0"/>
    <xf numFmtId="174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9" fillId="43" borderId="7" applyNumberFormat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54" fillId="0" borderId="0">
      <protection locked="0"/>
    </xf>
    <xf numFmtId="0" fontId="5" fillId="0" borderId="0"/>
    <xf numFmtId="0" fontId="56" fillId="0" borderId="0">
      <protection locked="0"/>
    </xf>
    <xf numFmtId="0" fontId="56" fillId="0" borderId="0">
      <protection locked="0"/>
    </xf>
    <xf numFmtId="0" fontId="52" fillId="14" borderId="7" applyNumberFormat="0" applyAlignment="0" applyProtection="0"/>
    <xf numFmtId="0" fontId="52" fillId="14" borderId="7" applyNumberFormat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" fillId="0" borderId="0"/>
    <xf numFmtId="0" fontId="54" fillId="0" borderId="0">
      <protection locked="0"/>
    </xf>
    <xf numFmtId="0" fontId="11" fillId="0" borderId="0"/>
    <xf numFmtId="0" fontId="12" fillId="0" borderId="0"/>
    <xf numFmtId="0" fontId="5" fillId="0" borderId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4" fontId="97" fillId="64" borderId="22" applyNumberFormat="0" applyProtection="0">
      <alignment vertical="center"/>
    </xf>
    <xf numFmtId="4" fontId="98" fillId="65" borderId="22" applyNumberFormat="0" applyProtection="0">
      <alignment vertical="center"/>
    </xf>
    <xf numFmtId="4" fontId="13" fillId="68" borderId="22" applyNumberFormat="0" applyProtection="0">
      <alignment horizontal="left" vertical="center" wrapText="1"/>
    </xf>
    <xf numFmtId="4" fontId="102" fillId="71" borderId="23" applyNumberFormat="0" applyProtection="0">
      <alignment horizontal="left" vertical="center"/>
    </xf>
    <xf numFmtId="4" fontId="104" fillId="81" borderId="24" applyNumberFormat="0" applyProtection="0">
      <alignment horizontal="left" vertical="center"/>
    </xf>
    <xf numFmtId="4" fontId="103" fillId="70" borderId="22" applyNumberFormat="0" applyProtection="0">
      <alignment horizontal="right" vertical="center"/>
    </xf>
    <xf numFmtId="4" fontId="103" fillId="85" borderId="22" applyNumberFormat="0" applyProtection="0">
      <alignment vertical="center"/>
    </xf>
    <xf numFmtId="4" fontId="108" fillId="85" borderId="22" applyNumberFormat="0" applyProtection="0">
      <alignment vertical="center"/>
    </xf>
    <xf numFmtId="4" fontId="104" fillId="70" borderId="30" applyNumberFormat="0" applyProtection="0">
      <alignment horizontal="left" vertical="center"/>
    </xf>
    <xf numFmtId="4" fontId="111" fillId="0" borderId="3" applyNumberFormat="0" applyProtection="0">
      <alignment horizontal="right" vertical="center"/>
    </xf>
    <xf numFmtId="4" fontId="108" fillId="85" borderId="22" applyNumberFormat="0" applyProtection="0">
      <alignment horizontal="right" vertical="center"/>
    </xf>
    <xf numFmtId="4" fontId="6" fillId="17" borderId="3" applyNumberFormat="0" applyProtection="0">
      <alignment horizontal="left" vertical="center" wrapText="1"/>
    </xf>
    <xf numFmtId="4" fontId="116" fillId="85" borderId="22" applyNumberFormat="0" applyProtection="0">
      <alignment horizontal="right" vertical="center"/>
    </xf>
    <xf numFmtId="0" fontId="65" fillId="0" borderId="0"/>
    <xf numFmtId="0" fontId="65" fillId="0" borderId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2" fillId="86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70" fillId="10" borderId="0" applyNumberFormat="0" applyBorder="0" applyAlignment="0" applyProtection="0"/>
    <xf numFmtId="0" fontId="30" fillId="43" borderId="7" applyNumberFormat="0" applyAlignment="0" applyProtection="0"/>
    <xf numFmtId="0" fontId="32" fillId="44" borderId="8" applyNumberFormat="0" applyAlignment="0" applyProtection="0"/>
    <xf numFmtId="0" fontId="126" fillId="0" borderId="0" applyNumberFormat="0" applyFill="0" applyBorder="0" applyAlignment="0" applyProtection="0"/>
    <xf numFmtId="0" fontId="140" fillId="0" borderId="0">
      <protection locked="0"/>
    </xf>
    <xf numFmtId="0" fontId="140" fillId="0" borderId="0">
      <protection locked="0"/>
    </xf>
    <xf numFmtId="0" fontId="141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1" fillId="0" borderId="0">
      <protection locked="0"/>
    </xf>
    <xf numFmtId="15" fontId="5" fillId="0" borderId="0" applyFont="0" applyFill="0" applyBorder="0" applyAlignment="0" applyProtection="0"/>
    <xf numFmtId="0" fontId="24" fillId="11" borderId="0" applyNumberFormat="0" applyBorder="0" applyAlignment="0" applyProtection="0"/>
    <xf numFmtId="0" fontId="130" fillId="0" borderId="15" applyNumberFormat="0" applyFill="0" applyAlignment="0" applyProtection="0"/>
    <xf numFmtId="0" fontId="131" fillId="0" borderId="16" applyNumberFormat="0" applyFill="0" applyAlignment="0" applyProtection="0"/>
    <xf numFmtId="0" fontId="60" fillId="0" borderId="17" applyNumberFormat="0" applyFill="0" applyAlignment="0" applyProtection="0"/>
    <xf numFmtId="0" fontId="60" fillId="0" borderId="0" applyNumberFormat="0" applyFill="0" applyBorder="0" applyAlignment="0" applyProtection="0"/>
    <xf numFmtId="0" fontId="142" fillId="0" borderId="0" applyNumberFormat="0" applyFill="0" applyBorder="0" applyAlignment="0" applyProtection="0">
      <alignment vertical="top"/>
      <protection locked="0"/>
    </xf>
    <xf numFmtId="0" fontId="62" fillId="14" borderId="7" applyNumberFormat="0" applyAlignment="0" applyProtection="0"/>
    <xf numFmtId="0" fontId="5" fillId="0" borderId="0" applyNumberFormat="0" applyAlignment="0" applyProtection="0"/>
    <xf numFmtId="0" fontId="34" fillId="0" borderId="9" applyNumberFormat="0" applyFill="0" applyAlignment="0" applyProtection="0"/>
    <xf numFmtId="43" fontId="2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0" fontId="12" fillId="0" borderId="0"/>
    <xf numFmtId="0" fontId="1" fillId="0" borderId="0"/>
    <xf numFmtId="0" fontId="2" fillId="0" borderId="0"/>
    <xf numFmtId="0" fontId="12" fillId="58" borderId="20" applyNumberFormat="0" applyFont="0" applyAlignment="0" applyProtection="0"/>
    <xf numFmtId="0" fontId="86" fillId="43" borderId="10" applyNumberFormat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" fontId="13" fillId="68" borderId="22" applyNumberFormat="0" applyProtection="0">
      <alignment horizontal="left" vertical="center" wrapText="1" indent="1" shrinkToFit="1"/>
    </xf>
    <xf numFmtId="0" fontId="13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141" fillId="0" borderId="0">
      <protection locked="0"/>
    </xf>
    <xf numFmtId="15" fontId="5" fillId="0" borderId="0" applyFont="0" applyFill="0" applyBorder="0" applyAlignment="0" applyProtection="0"/>
    <xf numFmtId="0" fontId="62" fillId="14" borderId="7" applyNumberFormat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08" fillId="0" borderId="0" applyNumberFormat="0" applyFill="0" applyBorder="0" applyAlignment="0" applyProtection="0"/>
  </cellStyleXfs>
  <cellXfs count="417">
    <xf numFmtId="0" fontId="0" fillId="0" borderId="0" xfId="0"/>
    <xf numFmtId="0" fontId="7" fillId="3" borderId="0" xfId="0" applyFont="1" applyFill="1"/>
    <xf numFmtId="0" fontId="4" fillId="3" borderId="0" xfId="0" applyFont="1" applyFill="1"/>
    <xf numFmtId="0" fontId="134" fillId="3" borderId="0" xfId="0" applyFont="1" applyFill="1"/>
    <xf numFmtId="0" fontId="136" fillId="3" borderId="0" xfId="0" applyFont="1" applyFill="1"/>
    <xf numFmtId="0" fontId="133" fillId="3" borderId="0" xfId="0" applyFont="1" applyFill="1"/>
    <xf numFmtId="0" fontId="138" fillId="3" borderId="0" xfId="0" applyFont="1" applyFill="1" applyAlignment="1">
      <alignment horizontal="center" wrapText="1"/>
    </xf>
    <xf numFmtId="0" fontId="136" fillId="2" borderId="0" xfId="0" applyFont="1" applyFill="1" applyAlignment="1">
      <alignment horizontal="left" indent="2"/>
    </xf>
    <xf numFmtId="170" fontId="136" fillId="5" borderId="0" xfId="1" applyNumberFormat="1" applyFont="1" applyFill="1" applyAlignment="1">
      <alignment horizontal="right" indent="1"/>
    </xf>
    <xf numFmtId="170" fontId="136" fillId="5" borderId="0" xfId="1" applyNumberFormat="1" applyFont="1" applyFill="1"/>
    <xf numFmtId="171" fontId="136" fillId="5" borderId="0" xfId="3684" applyNumberFormat="1" applyFont="1" applyFill="1" applyAlignment="1">
      <alignment horizontal="right"/>
    </xf>
    <xf numFmtId="170" fontId="133" fillId="3" borderId="0" xfId="0" applyNumberFormat="1" applyFont="1" applyFill="1"/>
    <xf numFmtId="171" fontId="136" fillId="5" borderId="0" xfId="3684" applyNumberFormat="1" applyFont="1" applyFill="1"/>
    <xf numFmtId="0" fontId="135" fillId="3" borderId="0" xfId="0" applyFont="1" applyFill="1"/>
    <xf numFmtId="3" fontId="135" fillId="3" borderId="0" xfId="0" applyNumberFormat="1" applyFont="1" applyFill="1" applyAlignment="1">
      <alignment horizontal="right"/>
    </xf>
    <xf numFmtId="171" fontId="135" fillId="3" borderId="0" xfId="3684" applyNumberFormat="1" applyFont="1" applyFill="1" applyAlignment="1">
      <alignment horizontal="right" wrapText="1"/>
    </xf>
    <xf numFmtId="0" fontId="137" fillId="3" borderId="0" xfId="0" applyFont="1" applyFill="1"/>
    <xf numFmtId="0" fontId="135" fillId="4" borderId="0" xfId="0" applyFont="1" applyFill="1"/>
    <xf numFmtId="1" fontId="135" fillId="4" borderId="0" xfId="0" applyNumberFormat="1" applyFont="1" applyFill="1" applyAlignment="1">
      <alignment horizontal="center" wrapText="1"/>
    </xf>
    <xf numFmtId="3" fontId="135" fillId="4" borderId="0" xfId="0" applyNumberFormat="1" applyFont="1" applyFill="1" applyAlignment="1">
      <alignment horizontal="right"/>
    </xf>
    <xf numFmtId="0" fontId="65" fillId="3" borderId="0" xfId="0" applyFont="1" applyFill="1"/>
    <xf numFmtId="0" fontId="133" fillId="3" borderId="0" xfId="0" applyFont="1" applyFill="1" applyAlignment="1">
      <alignment horizontal="right"/>
    </xf>
    <xf numFmtId="1" fontId="135" fillId="4" borderId="0" xfId="0" applyNumberFormat="1" applyFont="1" applyFill="1" applyAlignment="1">
      <alignment horizontal="right"/>
    </xf>
    <xf numFmtId="1" fontId="135" fillId="4" borderId="0" xfId="0" applyNumberFormat="1" applyFont="1" applyFill="1" applyAlignment="1">
      <alignment horizontal="right" wrapText="1"/>
    </xf>
    <xf numFmtId="0" fontId="137" fillId="2" borderId="0" xfId="0" applyFont="1" applyFill="1" applyAlignment="1">
      <alignment horizontal="left" indent="2"/>
    </xf>
    <xf numFmtId="170" fontId="137" fillId="5" borderId="0" xfId="1" applyNumberFormat="1" applyFont="1" applyFill="1" applyAlignment="1">
      <alignment horizontal="right" indent="1"/>
    </xf>
    <xf numFmtId="171" fontId="137" fillId="5" borderId="0" xfId="3684" applyNumberFormat="1" applyFont="1" applyFill="1"/>
    <xf numFmtId="0" fontId="36" fillId="3" borderId="0" xfId="0" applyFont="1" applyFill="1"/>
    <xf numFmtId="170" fontId="135" fillId="4" borderId="0" xfId="1" applyNumberFormat="1" applyFont="1" applyFill="1" applyAlignment="1">
      <alignment horizontal="center"/>
    </xf>
    <xf numFmtId="171" fontId="135" fillId="4" borderId="0" xfId="3684" applyNumberFormat="1" applyFont="1" applyFill="1" applyAlignment="1">
      <alignment horizontal="right"/>
    </xf>
    <xf numFmtId="170" fontId="4" fillId="5" borderId="0" xfId="1" applyNumberFormat="1" applyFont="1" applyFill="1" applyAlignment="1">
      <alignment horizontal="right" indent="1"/>
    </xf>
    <xf numFmtId="171" fontId="4" fillId="5" borderId="0" xfId="3684" applyNumberFormat="1" applyFont="1" applyFill="1"/>
    <xf numFmtId="170" fontId="137" fillId="5" borderId="0" xfId="1" applyNumberFormat="1" applyFont="1" applyFill="1"/>
    <xf numFmtId="0" fontId="139" fillId="3" borderId="0" xfId="0" applyFont="1" applyFill="1"/>
    <xf numFmtId="0" fontId="3" fillId="3" borderId="0" xfId="0" applyFont="1" applyFill="1"/>
    <xf numFmtId="170" fontId="3" fillId="5" borderId="0" xfId="1" applyNumberFormat="1" applyFont="1" applyFill="1" applyAlignment="1">
      <alignment horizontal="right" indent="1"/>
    </xf>
    <xf numFmtId="171" fontId="3" fillId="5" borderId="0" xfId="3684" applyNumberFormat="1" applyFont="1" applyFill="1"/>
    <xf numFmtId="1" fontId="135" fillId="3" borderId="0" xfId="0" applyNumberFormat="1" applyFont="1" applyFill="1" applyAlignment="1">
      <alignment horizontal="center"/>
    </xf>
    <xf numFmtId="1" fontId="135" fillId="3" borderId="0" xfId="0" applyNumberFormat="1" applyFont="1" applyFill="1" applyAlignment="1">
      <alignment horizontal="center" wrapText="1"/>
    </xf>
    <xf numFmtId="3" fontId="135" fillId="3" borderId="0" xfId="0" applyNumberFormat="1" applyFont="1" applyFill="1" applyAlignment="1">
      <alignment horizontal="center"/>
    </xf>
    <xf numFmtId="170" fontId="133" fillId="3" borderId="0" xfId="1" applyNumberFormat="1" applyFont="1" applyFill="1"/>
    <xf numFmtId="171" fontId="133" fillId="3" borderId="0" xfId="3684" applyNumberFormat="1" applyFont="1" applyFill="1"/>
    <xf numFmtId="3" fontId="133" fillId="3" borderId="0" xfId="0" applyNumberFormat="1" applyFont="1" applyFill="1"/>
    <xf numFmtId="0" fontId="145" fillId="0" borderId="0" xfId="0" applyFont="1"/>
    <xf numFmtId="3" fontId="145" fillId="0" borderId="0" xfId="0" applyNumberFormat="1" applyFont="1"/>
    <xf numFmtId="0" fontId="144" fillId="3" borderId="0" xfId="0" applyFont="1" applyFill="1" applyAlignment="1"/>
    <xf numFmtId="0" fontId="146" fillId="0" borderId="0" xfId="0" applyFont="1" applyAlignment="1"/>
    <xf numFmtId="170" fontId="150" fillId="3" borderId="0" xfId="1" applyNumberFormat="1" applyFont="1" applyFill="1"/>
    <xf numFmtId="0" fontId="150" fillId="3" borderId="0" xfId="0" applyFont="1" applyFill="1"/>
    <xf numFmtId="0" fontId="0" fillId="3" borderId="0" xfId="0" applyFont="1" applyFill="1"/>
    <xf numFmtId="0" fontId="0" fillId="3" borderId="34" xfId="0" applyFont="1" applyFill="1" applyBorder="1"/>
    <xf numFmtId="0" fontId="155" fillId="3" borderId="0" xfId="0" applyFont="1" applyFill="1" applyBorder="1" applyAlignment="1">
      <alignment horizontal="center" vertical="center" wrapText="1"/>
    </xf>
    <xf numFmtId="0" fontId="156" fillId="3" borderId="0" xfId="0" applyFont="1" applyFill="1"/>
    <xf numFmtId="3" fontId="158" fillId="3" borderId="0" xfId="0" applyNumberFormat="1" applyFont="1" applyFill="1" applyBorder="1" applyAlignment="1">
      <alignment horizontal="right" wrapText="1"/>
    </xf>
    <xf numFmtId="3" fontId="157" fillId="3" borderId="0" xfId="0" applyNumberFormat="1" applyFont="1" applyFill="1"/>
    <xf numFmtId="170" fontId="158" fillId="3" borderId="0" xfId="2289" applyNumberFormat="1" applyFont="1" applyFill="1" applyBorder="1" applyAlignment="1">
      <alignment horizontal="right" wrapText="1"/>
    </xf>
    <xf numFmtId="3" fontId="159" fillId="3" borderId="0" xfId="0" applyNumberFormat="1" applyFont="1" applyFill="1" applyBorder="1" applyAlignment="1">
      <alignment horizontal="right" wrapText="1"/>
    </xf>
    <xf numFmtId="171" fontId="159" fillId="3" borderId="0" xfId="3684" applyNumberFormat="1" applyFont="1" applyFill="1" applyBorder="1" applyAlignment="1">
      <alignment horizontal="right" wrapText="1"/>
    </xf>
    <xf numFmtId="3" fontId="150" fillId="3" borderId="0" xfId="0" applyNumberFormat="1" applyFont="1" applyFill="1"/>
    <xf numFmtId="171" fontId="158" fillId="3" borderId="35" xfId="3684" applyNumberFormat="1" applyFont="1" applyFill="1" applyBorder="1" applyAlignment="1">
      <alignment horizontal="right" wrapText="1"/>
    </xf>
    <xf numFmtId="3" fontId="160" fillId="3" borderId="0" xfId="0" applyNumberFormat="1" applyFont="1" applyFill="1" applyBorder="1" applyAlignment="1">
      <alignment horizontal="right" wrapText="1"/>
    </xf>
    <xf numFmtId="0" fontId="157" fillId="3" borderId="0" xfId="0" applyFont="1" applyFill="1"/>
    <xf numFmtId="0" fontId="149" fillId="3" borderId="0" xfId="0" applyFont="1" applyFill="1"/>
    <xf numFmtId="171" fontId="158" fillId="3" borderId="0" xfId="3684" applyNumberFormat="1" applyFont="1" applyFill="1" applyBorder="1" applyAlignment="1">
      <alignment horizontal="right" wrapText="1"/>
    </xf>
    <xf numFmtId="9" fontId="158" fillId="3" borderId="0" xfId="3684" applyFont="1" applyFill="1" applyBorder="1" applyAlignment="1">
      <alignment horizontal="right" wrapText="1"/>
    </xf>
    <xf numFmtId="0" fontId="148" fillId="3" borderId="0" xfId="0" applyFont="1" applyFill="1" applyBorder="1" applyAlignment="1">
      <alignment wrapText="1"/>
    </xf>
    <xf numFmtId="0" fontId="148" fillId="3" borderId="0" xfId="0" applyFont="1" applyFill="1" applyBorder="1" applyAlignment="1">
      <alignment horizontal="center" vertical="center" wrapText="1"/>
    </xf>
    <xf numFmtId="0" fontId="161" fillId="3" borderId="0" xfId="0" applyFont="1" applyFill="1"/>
    <xf numFmtId="170" fontId="158" fillId="3" borderId="0" xfId="1" applyNumberFormat="1" applyFont="1" applyFill="1" applyBorder="1" applyAlignment="1">
      <alignment horizontal="right" wrapText="1"/>
    </xf>
    <xf numFmtId="0" fontId="162" fillId="3" borderId="0" xfId="0" applyFont="1" applyFill="1"/>
    <xf numFmtId="0" fontId="153" fillId="3" borderId="0" xfId="0" applyFont="1" applyFill="1" applyAlignment="1">
      <alignment wrapText="1"/>
    </xf>
    <xf numFmtId="3" fontId="153" fillId="3" borderId="0" xfId="0" applyNumberFormat="1" applyFont="1" applyFill="1" applyAlignment="1">
      <alignment horizontal="right" wrapText="1"/>
    </xf>
    <xf numFmtId="171" fontId="153" fillId="3" borderId="0" xfId="0" applyNumberFormat="1" applyFont="1" applyFill="1" applyAlignment="1">
      <alignment horizontal="right" wrapText="1"/>
    </xf>
    <xf numFmtId="3" fontId="153" fillId="3" borderId="0" xfId="0" applyNumberFormat="1" applyFont="1" applyFill="1" applyBorder="1" applyAlignment="1">
      <alignment horizontal="right" wrapText="1"/>
    </xf>
    <xf numFmtId="0" fontId="0" fillId="3" borderId="0" xfId="0" applyFont="1" applyFill="1" applyAlignment="1">
      <alignment wrapText="1"/>
    </xf>
    <xf numFmtId="3" fontId="153" fillId="3" borderId="0" xfId="0" applyNumberFormat="1" applyFont="1" applyFill="1" applyBorder="1" applyAlignment="1">
      <alignment wrapText="1"/>
    </xf>
    <xf numFmtId="0" fontId="163" fillId="3" borderId="0" xfId="0" applyFont="1" applyFill="1"/>
    <xf numFmtId="3" fontId="164" fillId="3" borderId="0" xfId="0" applyNumberFormat="1" applyFont="1" applyFill="1" applyBorder="1" applyAlignment="1">
      <alignment horizontal="right" wrapText="1"/>
    </xf>
    <xf numFmtId="0" fontId="0" fillId="3" borderId="0" xfId="0" applyFont="1" applyFill="1" applyBorder="1"/>
    <xf numFmtId="3" fontId="165" fillId="3" borderId="0" xfId="0" applyNumberFormat="1" applyFont="1" applyFill="1" applyBorder="1" applyAlignment="1">
      <alignment horizontal="right" wrapText="1"/>
    </xf>
    <xf numFmtId="0" fontId="166" fillId="3" borderId="0" xfId="0" applyFont="1" applyFill="1"/>
    <xf numFmtId="0" fontId="167" fillId="3" borderId="0" xfId="0" applyFont="1" applyFill="1"/>
    <xf numFmtId="0" fontId="167" fillId="0" borderId="36" xfId="0" applyFont="1" applyFill="1" applyBorder="1"/>
    <xf numFmtId="0" fontId="168" fillId="3" borderId="0" xfId="0" applyFont="1" applyFill="1"/>
    <xf numFmtId="0" fontId="164" fillId="3" borderId="0" xfId="0" applyFont="1" applyFill="1"/>
    <xf numFmtId="0" fontId="162" fillId="3" borderId="0" xfId="0" applyFont="1" applyFill="1" applyAlignment="1">
      <alignment wrapText="1"/>
    </xf>
    <xf numFmtId="0" fontId="169" fillId="3" borderId="0" xfId="0" applyFont="1" applyFill="1" applyAlignment="1">
      <alignment wrapText="1"/>
    </xf>
    <xf numFmtId="0" fontId="169" fillId="3" borderId="0" xfId="0" applyFont="1" applyFill="1"/>
    <xf numFmtId="0" fontId="166" fillId="3" borderId="0" xfId="0" applyFont="1" applyFill="1" applyAlignment="1">
      <alignment wrapText="1"/>
    </xf>
    <xf numFmtId="0" fontId="163" fillId="0" borderId="36" xfId="0" applyFont="1" applyFill="1" applyBorder="1"/>
    <xf numFmtId="0" fontId="151" fillId="3" borderId="0" xfId="0" applyFont="1" applyFill="1" applyBorder="1" applyAlignment="1">
      <alignment horizontal="left" wrapText="1"/>
    </xf>
    <xf numFmtId="0" fontId="152" fillId="3" borderId="0" xfId="0" applyFont="1" applyFill="1" applyBorder="1" applyAlignment="1"/>
    <xf numFmtId="3" fontId="171" fillId="3" borderId="34" xfId="0" applyNumberFormat="1" applyFont="1" applyFill="1" applyBorder="1" applyAlignment="1">
      <alignment wrapText="1"/>
    </xf>
    <xf numFmtId="0" fontId="173" fillId="3" borderId="34" xfId="0" applyFont="1" applyFill="1" applyBorder="1" applyAlignment="1"/>
    <xf numFmtId="0" fontId="170" fillId="3" borderId="34" xfId="0" applyFont="1" applyFill="1" applyBorder="1"/>
    <xf numFmtId="0" fontId="163" fillId="0" borderId="0" xfId="0" applyFont="1" applyFill="1" applyBorder="1"/>
    <xf numFmtId="0" fontId="174" fillId="3" borderId="0" xfId="0" applyFont="1" applyFill="1"/>
    <xf numFmtId="0" fontId="0" fillId="3" borderId="0" xfId="0" applyFont="1" applyFill="1" applyAlignment="1">
      <alignment vertical="center"/>
    </xf>
    <xf numFmtId="0" fontId="0" fillId="3" borderId="37" xfId="0" applyFont="1" applyFill="1" applyBorder="1"/>
    <xf numFmtId="3" fontId="171" fillId="3" borderId="0" xfId="0" applyNumberFormat="1" applyFont="1" applyFill="1" applyBorder="1" applyAlignment="1">
      <alignment wrapText="1"/>
    </xf>
    <xf numFmtId="0" fontId="173" fillId="3" borderId="0" xfId="0" applyFont="1" applyFill="1" applyBorder="1" applyAlignment="1"/>
    <xf numFmtId="0" fontId="170" fillId="3" borderId="0" xfId="0" applyFont="1" applyFill="1" applyBorder="1"/>
    <xf numFmtId="3" fontId="176" fillId="3" borderId="34" xfId="0" applyNumberFormat="1" applyFont="1" applyFill="1" applyBorder="1" applyAlignment="1">
      <alignment wrapText="1"/>
    </xf>
    <xf numFmtId="0" fontId="178" fillId="3" borderId="34" xfId="0" applyFont="1" applyFill="1" applyBorder="1" applyAlignment="1"/>
    <xf numFmtId="0" fontId="175" fillId="0" borderId="0" xfId="0" applyFont="1" applyFill="1" applyAlignment="1"/>
    <xf numFmtId="0" fontId="163" fillId="3" borderId="0" xfId="0" applyFont="1" applyFill="1" applyAlignment="1">
      <alignment vertical="center"/>
    </xf>
    <xf numFmtId="170" fontId="174" fillId="3" borderId="0" xfId="0" applyNumberFormat="1" applyFont="1" applyFill="1"/>
    <xf numFmtId="0" fontId="0" fillId="0" borderId="0" xfId="0" applyFont="1" applyFill="1"/>
    <xf numFmtId="0" fontId="157" fillId="0" borderId="0" xfId="0" applyFont="1" applyFill="1"/>
    <xf numFmtId="3" fontId="176" fillId="3" borderId="0" xfId="0" applyNumberFormat="1" applyFont="1" applyFill="1" applyBorder="1" applyAlignment="1">
      <alignment wrapText="1"/>
    </xf>
    <xf numFmtId="0" fontId="177" fillId="3" borderId="0" xfId="0" applyFont="1" applyFill="1" applyBorder="1" applyAlignment="1">
      <alignment horizontal="left" wrapText="1"/>
    </xf>
    <xf numFmtId="0" fontId="178" fillId="3" borderId="0" xfId="0" applyFont="1" applyFill="1" applyBorder="1" applyAlignment="1"/>
    <xf numFmtId="0" fontId="177" fillId="3" borderId="34" xfId="0" applyFont="1" applyFill="1" applyBorder="1" applyAlignment="1"/>
    <xf numFmtId="0" fontId="177" fillId="3" borderId="0" xfId="0" applyFont="1" applyFill="1" applyBorder="1" applyAlignment="1"/>
    <xf numFmtId="0" fontId="179" fillId="0" borderId="0" xfId="0" applyFont="1" applyAlignment="1">
      <alignment vertical="center"/>
    </xf>
    <xf numFmtId="41" fontId="0" fillId="0" borderId="0" xfId="3685" applyFont="1" applyBorder="1" applyAlignment="1">
      <alignment vertical="center"/>
    </xf>
    <xf numFmtId="41" fontId="0" fillId="0" borderId="0" xfId="3685" applyFont="1" applyAlignment="1">
      <alignment vertical="center"/>
    </xf>
    <xf numFmtId="0" fontId="174" fillId="0" borderId="0" xfId="0" applyFont="1"/>
    <xf numFmtId="1" fontId="135" fillId="4" borderId="0" xfId="0" applyNumberFormat="1" applyFont="1" applyFill="1" applyAlignment="1">
      <alignment horizontal="center"/>
    </xf>
    <xf numFmtId="3" fontId="135" fillId="4" borderId="0" xfId="0" applyNumberFormat="1" applyFont="1" applyFill="1" applyAlignment="1">
      <alignment horizontal="center"/>
    </xf>
    <xf numFmtId="0" fontId="133" fillId="3" borderId="0" xfId="0" applyFont="1" applyFill="1" applyBorder="1"/>
    <xf numFmtId="0" fontId="172" fillId="3" borderId="0" xfId="0" applyFont="1" applyFill="1" applyBorder="1" applyAlignment="1">
      <alignment horizontal="left" wrapText="1"/>
    </xf>
    <xf numFmtId="0" fontId="180" fillId="3" borderId="0" xfId="0" applyFont="1" applyFill="1" applyAlignment="1"/>
    <xf numFmtId="41" fontId="0" fillId="0" borderId="0" xfId="3685" applyFont="1" applyBorder="1" applyAlignment="1">
      <alignment horizontal="right" vertical="center" wrapText="1"/>
    </xf>
    <xf numFmtId="41" fontId="183" fillId="0" borderId="0" xfId="3685" applyFont="1" applyFill="1" applyBorder="1" applyAlignment="1">
      <alignment horizontal="center"/>
    </xf>
    <xf numFmtId="17" fontId="184" fillId="87" borderId="40" xfId="0" quotePrefix="1" applyNumberFormat="1" applyFont="1" applyFill="1" applyBorder="1" applyAlignment="1">
      <alignment horizontal="center" vertical="center" wrapText="1"/>
    </xf>
    <xf numFmtId="17" fontId="184" fillId="0" borderId="0" xfId="0" quotePrefix="1" applyNumberFormat="1" applyFont="1" applyAlignment="1">
      <alignment horizontal="center" vertical="center" wrapText="1"/>
    </xf>
    <xf numFmtId="41" fontId="183" fillId="0" borderId="0" xfId="3685" applyFont="1" applyFill="1" applyBorder="1" applyAlignment="1">
      <alignment horizontal="right" vertical="center"/>
    </xf>
    <xf numFmtId="171" fontId="189" fillId="0" borderId="41" xfId="3684" applyNumberFormat="1" applyFont="1" applyFill="1" applyBorder="1" applyAlignment="1">
      <alignment horizontal="center" vertical="center"/>
    </xf>
    <xf numFmtId="0" fontId="183" fillId="0" borderId="41" xfId="0" applyFont="1" applyBorder="1" applyAlignment="1">
      <alignment horizontal="center" vertical="center"/>
    </xf>
    <xf numFmtId="41" fontId="183" fillId="0" borderId="41" xfId="3685" applyFont="1" applyFill="1" applyBorder="1" applyAlignment="1">
      <alignment horizontal="center" vertical="center"/>
    </xf>
    <xf numFmtId="41" fontId="183" fillId="0" borderId="0" xfId="3685" applyFont="1" applyFill="1" applyBorder="1" applyAlignment="1">
      <alignment horizontal="center" vertical="center"/>
    </xf>
    <xf numFmtId="0" fontId="190" fillId="0" borderId="0" xfId="0" applyFont="1" applyAlignment="1">
      <alignment wrapText="1"/>
    </xf>
    <xf numFmtId="41" fontId="183" fillId="0" borderId="0" xfId="3685" applyFont="1" applyFill="1" applyBorder="1" applyAlignment="1">
      <alignment horizontal="right"/>
    </xf>
    <xf numFmtId="171" fontId="183" fillId="0" borderId="0" xfId="3684" applyNumberFormat="1" applyFont="1" applyFill="1" applyBorder="1" applyAlignment="1">
      <alignment horizontal="center" wrapText="1"/>
    </xf>
    <xf numFmtId="41" fontId="183" fillId="0" borderId="0" xfId="3685" applyFont="1" applyFill="1" applyBorder="1" applyAlignment="1">
      <alignment horizontal="right" wrapText="1"/>
    </xf>
    <xf numFmtId="0" fontId="187" fillId="0" borderId="41" xfId="0" applyFont="1" applyBorder="1" applyAlignment="1">
      <alignment horizontal="left" vertical="center"/>
    </xf>
    <xf numFmtId="41" fontId="187" fillId="0" borderId="41" xfId="3685" applyFont="1" applyFill="1" applyBorder="1" applyAlignment="1">
      <alignment horizontal="right" vertical="center"/>
    </xf>
    <xf numFmtId="171" fontId="187" fillId="0" borderId="41" xfId="3684" applyNumberFormat="1" applyFont="1" applyFill="1" applyBorder="1" applyAlignment="1">
      <alignment horizontal="center" vertical="center"/>
    </xf>
    <xf numFmtId="171" fontId="187" fillId="0" borderId="0" xfId="3684" applyNumberFormat="1" applyFont="1" applyFill="1" applyBorder="1" applyAlignment="1">
      <alignment horizontal="center" vertical="center"/>
    </xf>
    <xf numFmtId="171" fontId="187" fillId="0" borderId="41" xfId="3684" applyNumberFormat="1" applyFont="1" applyFill="1" applyBorder="1" applyAlignment="1">
      <alignment horizontal="right" vertical="center"/>
    </xf>
    <xf numFmtId="0" fontId="190" fillId="0" borderId="0" xfId="0" applyFont="1" applyAlignment="1">
      <alignment vertical="center" wrapText="1"/>
    </xf>
    <xf numFmtId="171" fontId="183" fillId="0" borderId="0" xfId="3684" applyNumberFormat="1" applyFont="1" applyFill="1" applyBorder="1" applyAlignment="1">
      <alignment horizontal="center" vertical="center" wrapText="1"/>
    </xf>
    <xf numFmtId="41" fontId="183" fillId="0" borderId="0" xfId="3685" applyFont="1" applyFill="1" applyBorder="1" applyAlignment="1">
      <alignment horizontal="right" vertical="center" wrapText="1"/>
    </xf>
    <xf numFmtId="0" fontId="191" fillId="87" borderId="42" xfId="0" applyFont="1" applyFill="1" applyBorder="1" applyAlignment="1">
      <alignment horizontal="left" vertical="center" wrapText="1"/>
    </xf>
    <xf numFmtId="41" fontId="184" fillId="87" borderId="42" xfId="3685" applyFont="1" applyFill="1" applyBorder="1" applyAlignment="1">
      <alignment horizontal="right" vertical="center" wrapText="1"/>
    </xf>
    <xf numFmtId="171" fontId="184" fillId="87" borderId="42" xfId="3684" applyNumberFormat="1" applyFont="1" applyFill="1" applyBorder="1" applyAlignment="1">
      <alignment horizontal="center" vertical="center" wrapText="1"/>
    </xf>
    <xf numFmtId="171" fontId="184" fillId="0" borderId="0" xfId="3684" applyNumberFormat="1" applyFont="1" applyFill="1" applyBorder="1" applyAlignment="1">
      <alignment horizontal="center" vertical="center" wrapText="1"/>
    </xf>
    <xf numFmtId="0" fontId="191" fillId="87" borderId="40" xfId="0" applyFont="1" applyFill="1" applyBorder="1" applyAlignment="1">
      <alignment wrapText="1"/>
    </xf>
    <xf numFmtId="171" fontId="184" fillId="87" borderId="40" xfId="3684" applyNumberFormat="1" applyFont="1" applyFill="1" applyBorder="1" applyAlignment="1">
      <alignment horizontal="right" wrapText="1"/>
    </xf>
    <xf numFmtId="171" fontId="184" fillId="87" borderId="40" xfId="3684" applyNumberFormat="1" applyFont="1" applyFill="1" applyBorder="1" applyAlignment="1">
      <alignment horizontal="center" wrapText="1"/>
    </xf>
    <xf numFmtId="171" fontId="184" fillId="0" borderId="0" xfId="3684" applyNumberFormat="1" applyFont="1" applyFill="1" applyBorder="1" applyAlignment="1">
      <alignment horizontal="center" wrapText="1"/>
    </xf>
    <xf numFmtId="0" fontId="192" fillId="0" borderId="0" xfId="0" applyFont="1" applyAlignment="1">
      <alignment wrapText="1"/>
    </xf>
    <xf numFmtId="171" fontId="192" fillId="0" borderId="0" xfId="3684" applyNumberFormat="1" applyFont="1" applyFill="1" applyBorder="1" applyAlignment="1">
      <alignment horizontal="right" wrapText="1"/>
    </xf>
    <xf numFmtId="9" fontId="192" fillId="0" borderId="0" xfId="0" applyNumberFormat="1" applyFont="1" applyAlignment="1">
      <alignment horizontal="right" wrapText="1"/>
    </xf>
    <xf numFmtId="9" fontId="192" fillId="0" borderId="0" xfId="3684" applyFont="1" applyFill="1" applyBorder="1" applyAlignment="1">
      <alignment horizontal="right" wrapText="1"/>
    </xf>
    <xf numFmtId="171" fontId="183" fillId="0" borderId="0" xfId="3684" applyNumberFormat="1" applyFont="1" applyFill="1" applyBorder="1" applyAlignment="1">
      <alignment horizontal="right" wrapText="1"/>
    </xf>
    <xf numFmtId="41" fontId="183" fillId="0" borderId="0" xfId="3685" applyFont="1" applyFill="1" applyBorder="1" applyAlignment="1">
      <alignment horizontal="center" wrapText="1"/>
    </xf>
    <xf numFmtId="41" fontId="187" fillId="0" borderId="41" xfId="3685" applyFont="1" applyFill="1" applyBorder="1" applyAlignment="1">
      <alignment horizontal="center" vertical="center"/>
    </xf>
    <xf numFmtId="41" fontId="187" fillId="0" borderId="0" xfId="3685" applyFont="1" applyFill="1" applyBorder="1" applyAlignment="1">
      <alignment horizontal="center" vertical="center"/>
    </xf>
    <xf numFmtId="41" fontId="157" fillId="3" borderId="0" xfId="0" applyNumberFormat="1" applyFont="1" applyFill="1"/>
    <xf numFmtId="171" fontId="157" fillId="3" borderId="0" xfId="0" applyNumberFormat="1" applyFont="1" applyFill="1"/>
    <xf numFmtId="0" fontId="189" fillId="0" borderId="0" xfId="0" applyFont="1" applyAlignment="1">
      <alignment horizontal="center" vertical="center" wrapText="1"/>
    </xf>
    <xf numFmtId="3" fontId="193" fillId="0" borderId="0" xfId="0" applyNumberFormat="1" applyFont="1" applyAlignment="1">
      <alignment horizontal="left" vertical="center"/>
    </xf>
    <xf numFmtId="250" fontId="193" fillId="0" borderId="0" xfId="3685" applyNumberFormat="1" applyFont="1" applyFill="1" applyBorder="1" applyAlignment="1">
      <alignment horizontal="center" vertical="center"/>
    </xf>
    <xf numFmtId="0" fontId="194" fillId="0" borderId="41" xfId="0" applyFont="1" applyBorder="1" applyAlignment="1">
      <alignment vertical="center"/>
    </xf>
    <xf numFmtId="250" fontId="194" fillId="0" borderId="41" xfId="3685" applyNumberFormat="1" applyFont="1" applyFill="1" applyBorder="1" applyAlignment="1">
      <alignment horizontal="center" vertical="center"/>
    </xf>
    <xf numFmtId="0" fontId="195" fillId="87" borderId="41" xfId="0" applyFont="1" applyFill="1" applyBorder="1" applyAlignment="1">
      <alignment horizontal="left" vertical="center" wrapText="1"/>
    </xf>
    <xf numFmtId="250" fontId="195" fillId="87" borderId="41" xfId="3685" applyNumberFormat="1" applyFont="1" applyFill="1" applyBorder="1" applyAlignment="1">
      <alignment horizontal="center" vertical="center" wrapText="1"/>
    </xf>
    <xf numFmtId="171" fontId="195" fillId="87" borderId="41" xfId="3684" applyNumberFormat="1" applyFont="1" applyFill="1" applyBorder="1" applyAlignment="1">
      <alignment horizontal="center" vertical="center" wrapText="1"/>
    </xf>
    <xf numFmtId="0" fontId="196" fillId="88" borderId="0" xfId="0" applyFont="1" applyFill="1"/>
    <xf numFmtId="3" fontId="196" fillId="88" borderId="0" xfId="0" applyNumberFormat="1" applyFont="1" applyFill="1" applyAlignment="1">
      <alignment horizontal="center" wrapText="1"/>
    </xf>
    <xf numFmtId="0" fontId="197" fillId="88" borderId="0" xfId="0" applyFont="1" applyFill="1"/>
    <xf numFmtId="170" fontId="197" fillId="88" borderId="0" xfId="1" applyNumberFormat="1" applyFont="1" applyFill="1" applyBorder="1" applyAlignment="1">
      <alignment horizontal="center"/>
    </xf>
    <xf numFmtId="250" fontId="198" fillId="0" borderId="0" xfId="3685" applyNumberFormat="1" applyFont="1" applyFill="1" applyBorder="1" applyAlignment="1">
      <alignment horizontal="center" vertical="center"/>
    </xf>
    <xf numFmtId="250" fontId="199" fillId="0" borderId="41" xfId="3685" applyNumberFormat="1" applyFont="1" applyFill="1" applyBorder="1" applyAlignment="1">
      <alignment horizontal="center" vertical="center"/>
    </xf>
    <xf numFmtId="250" fontId="200" fillId="89" borderId="41" xfId="3685" applyNumberFormat="1" applyFont="1" applyFill="1" applyBorder="1" applyAlignment="1">
      <alignment horizontal="center" vertical="center" wrapText="1"/>
    </xf>
    <xf numFmtId="171" fontId="200" fillId="89" borderId="41" xfId="3684" applyNumberFormat="1" applyFont="1" applyFill="1" applyBorder="1" applyAlignment="1">
      <alignment horizontal="center" vertical="center" wrapText="1"/>
    </xf>
    <xf numFmtId="0" fontId="184" fillId="87" borderId="41" xfId="0" applyFont="1" applyFill="1" applyBorder="1" applyAlignment="1">
      <alignment horizontal="center" vertical="center" wrapText="1"/>
    </xf>
    <xf numFmtId="171" fontId="193" fillId="0" borderId="0" xfId="3684" applyNumberFormat="1" applyFont="1" applyFill="1" applyBorder="1" applyAlignment="1">
      <alignment horizontal="center" vertical="center"/>
    </xf>
    <xf numFmtId="171" fontId="194" fillId="0" borderId="41" xfId="3684" applyNumberFormat="1" applyFont="1" applyFill="1" applyBorder="1" applyAlignment="1">
      <alignment horizontal="center" vertical="center"/>
    </xf>
    <xf numFmtId="171" fontId="196" fillId="88" borderId="0" xfId="0" applyNumberFormat="1" applyFont="1" applyFill="1" applyAlignment="1">
      <alignment horizontal="center" wrapText="1"/>
    </xf>
    <xf numFmtId="171" fontId="197" fillId="88" borderId="0" xfId="3684" applyNumberFormat="1" applyFont="1" applyFill="1" applyBorder="1" applyAlignment="1">
      <alignment horizontal="center"/>
    </xf>
    <xf numFmtId="0" fontId="184" fillId="87" borderId="43" xfId="0" applyFont="1" applyFill="1" applyBorder="1" applyAlignment="1">
      <alignment horizontal="center" vertical="center" wrapText="1"/>
    </xf>
    <xf numFmtId="171" fontId="195" fillId="87" borderId="43" xfId="3684" applyNumberFormat="1" applyFont="1" applyFill="1" applyBorder="1" applyAlignment="1">
      <alignment horizontal="center" vertical="center" wrapText="1"/>
    </xf>
    <xf numFmtId="0" fontId="181" fillId="0" borderId="0" xfId="0" applyFont="1" applyAlignment="1">
      <alignment horizontal="center" vertical="center" wrapText="1"/>
    </xf>
    <xf numFmtId="17" fontId="185" fillId="89" borderId="44" xfId="0" applyNumberFormat="1" applyFont="1" applyFill="1" applyBorder="1" applyAlignment="1">
      <alignment horizontal="center" vertical="center" wrapText="1"/>
    </xf>
    <xf numFmtId="0" fontId="20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71" fontId="0" fillId="0" borderId="0" xfId="3684" applyNumberFormat="1" applyFont="1" applyBorder="1" applyAlignment="1">
      <alignment horizontal="center" vertical="center" wrapText="1"/>
    </xf>
    <xf numFmtId="171" fontId="0" fillId="0" borderId="0" xfId="3684" applyNumberFormat="1" applyFont="1" applyFill="1" applyBorder="1" applyAlignment="1">
      <alignment horizontal="right" vertical="center" wrapText="1"/>
    </xf>
    <xf numFmtId="0" fontId="203" fillId="0" borderId="41" xfId="0" applyFont="1" applyBorder="1" applyAlignment="1">
      <alignment horizontal="left" vertical="center" wrapText="1"/>
    </xf>
    <xf numFmtId="41" fontId="203" fillId="0" borderId="41" xfId="3685" applyFont="1" applyBorder="1" applyAlignment="1">
      <alignment horizontal="center" vertical="center"/>
    </xf>
    <xf numFmtId="171" fontId="203" fillId="0" borderId="41" xfId="3684" applyNumberFormat="1" applyFont="1" applyBorder="1" applyAlignment="1">
      <alignment horizontal="center" vertical="center"/>
    </xf>
    <xf numFmtId="171" fontId="154" fillId="0" borderId="0" xfId="3684" applyNumberFormat="1" applyFont="1" applyFill="1" applyBorder="1" applyAlignment="1">
      <alignment horizontal="right" vertical="center" wrapText="1"/>
    </xf>
    <xf numFmtId="0" fontId="185" fillId="89" borderId="41" xfId="0" applyFont="1" applyFill="1" applyBorder="1" applyAlignment="1">
      <alignment horizontal="left" vertical="center" wrapText="1" indent="1"/>
    </xf>
    <xf numFmtId="3" fontId="185" fillId="89" borderId="41" xfId="3685" applyNumberFormat="1" applyFont="1" applyFill="1" applyBorder="1" applyAlignment="1">
      <alignment horizontal="right" vertical="center" wrapText="1"/>
    </xf>
    <xf numFmtId="171" fontId="185" fillId="89" borderId="41" xfId="3684" applyNumberFormat="1" applyFont="1" applyFill="1" applyBorder="1" applyAlignment="1">
      <alignment horizontal="center" vertical="center" wrapText="1"/>
    </xf>
    <xf numFmtId="41" fontId="204" fillId="0" borderId="0" xfId="3685" applyFont="1" applyFill="1" applyBorder="1" applyAlignment="1">
      <alignment horizontal="right" vertical="center" wrapText="1"/>
    </xf>
    <xf numFmtId="171" fontId="204" fillId="0" borderId="0" xfId="3684" applyNumberFormat="1" applyFont="1" applyFill="1" applyBorder="1" applyAlignment="1">
      <alignment horizontal="right" vertical="center" wrapText="1"/>
    </xf>
    <xf numFmtId="41" fontId="189" fillId="0" borderId="41" xfId="3685" applyFont="1" applyFill="1" applyBorder="1" applyAlignment="1">
      <alignment horizontal="center" vertical="center"/>
    </xf>
    <xf numFmtId="3" fontId="184" fillId="87" borderId="41" xfId="3685" applyNumberFormat="1" applyFont="1" applyFill="1" applyBorder="1" applyAlignment="1">
      <alignment horizontal="right" vertical="center" wrapText="1"/>
    </xf>
    <xf numFmtId="171" fontId="184" fillId="87" borderId="41" xfId="3684" applyNumberFormat="1" applyFont="1" applyFill="1" applyBorder="1" applyAlignment="1">
      <alignment horizontal="center" vertical="center" wrapText="1"/>
    </xf>
    <xf numFmtId="0" fontId="205" fillId="0" borderId="0" xfId="0" applyFont="1" applyAlignment="1">
      <alignment horizontal="center" vertical="center" wrapText="1"/>
    </xf>
    <xf numFmtId="0" fontId="206" fillId="0" borderId="0" xfId="0" applyFont="1" applyAlignment="1">
      <alignment horizontal="center" vertical="center" wrapText="1"/>
    </xf>
    <xf numFmtId="0" fontId="207" fillId="0" borderId="0" xfId="0" applyFont="1" applyAlignment="1">
      <alignment horizontal="center" vertical="center" wrapText="1"/>
    </xf>
    <xf numFmtId="0" fontId="205" fillId="0" borderId="40" xfId="0" applyFont="1" applyBorder="1" applyAlignment="1">
      <alignment horizontal="center" vertical="center" wrapText="1"/>
    </xf>
    <xf numFmtId="17" fontId="184" fillId="87" borderId="40" xfId="0" applyNumberFormat="1" applyFont="1" applyFill="1" applyBorder="1" applyAlignment="1">
      <alignment horizontal="center" vertical="center" wrapText="1"/>
    </xf>
    <xf numFmtId="17" fontId="184" fillId="87" borderId="47" xfId="0" applyNumberFormat="1" applyFont="1" applyFill="1" applyBorder="1" applyAlignment="1">
      <alignment horizontal="center" vertical="center" wrapText="1"/>
    </xf>
    <xf numFmtId="0" fontId="186" fillId="0" borderId="0" xfId="0" applyFont="1" applyAlignment="1">
      <alignment vertical="center" wrapText="1"/>
    </xf>
    <xf numFmtId="41" fontId="186" fillId="0" borderId="0" xfId="3685" applyFont="1" applyFill="1" applyBorder="1" applyAlignment="1">
      <alignment horizontal="center" vertical="center" wrapText="1"/>
    </xf>
    <xf numFmtId="171" fontId="186" fillId="0" borderId="0" xfId="3684" applyNumberFormat="1" applyFont="1" applyFill="1" applyBorder="1" applyAlignment="1">
      <alignment horizontal="right" vertical="center" wrapText="1"/>
    </xf>
    <xf numFmtId="0" fontId="189" fillId="0" borderId="41" xfId="0" applyFont="1" applyBorder="1" applyAlignment="1">
      <alignment horizontal="left" vertical="center" wrapText="1"/>
    </xf>
    <xf numFmtId="41" fontId="189" fillId="0" borderId="41" xfId="3685" applyFont="1" applyFill="1" applyBorder="1" applyAlignment="1">
      <alignment horizontal="left" vertical="center" wrapText="1"/>
    </xf>
    <xf numFmtId="171" fontId="189" fillId="0" borderId="41" xfId="3684" applyNumberFormat="1" applyFont="1" applyFill="1" applyBorder="1" applyAlignment="1">
      <alignment horizontal="right" vertical="center" wrapText="1"/>
    </xf>
    <xf numFmtId="171" fontId="182" fillId="0" borderId="0" xfId="3684" applyNumberFormat="1" applyFont="1" applyFill="1" applyBorder="1" applyAlignment="1">
      <alignment horizontal="right"/>
    </xf>
    <xf numFmtId="0" fontId="184" fillId="87" borderId="41" xfId="0" applyFont="1" applyFill="1" applyBorder="1" applyAlignment="1">
      <alignment horizontal="left" vertical="center" wrapText="1" indent="1"/>
    </xf>
    <xf numFmtId="171" fontId="184" fillId="0" borderId="0" xfId="3684" applyNumberFormat="1" applyFont="1" applyFill="1" applyBorder="1" applyAlignment="1">
      <alignment horizontal="right" vertical="center" wrapText="1"/>
    </xf>
    <xf numFmtId="0" fontId="161" fillId="0" borderId="0" xfId="0" applyFont="1" applyAlignment="1">
      <alignment horizontal="left" vertical="center" indent="2"/>
    </xf>
    <xf numFmtId="0" fontId="187" fillId="0" borderId="0" xfId="0" applyFont="1" applyAlignment="1">
      <alignment horizontal="center" vertical="center" wrapText="1"/>
    </xf>
    <xf numFmtId="0" fontId="208" fillId="0" borderId="0" xfId="3686"/>
    <xf numFmtId="0" fontId="209" fillId="3" borderId="0" xfId="0" applyFont="1" applyFill="1" applyAlignment="1"/>
    <xf numFmtId="0" fontId="164" fillId="3" borderId="0" xfId="0" applyFont="1" applyFill="1" applyAlignment="1">
      <alignment wrapText="1"/>
    </xf>
    <xf numFmtId="41" fontId="153" fillId="3" borderId="0" xfId="3685" applyFont="1" applyFill="1"/>
    <xf numFmtId="0" fontId="211" fillId="0" borderId="0" xfId="0" applyFont="1" applyAlignment="1">
      <alignment vertical="center" wrapText="1"/>
    </xf>
    <xf numFmtId="0" fontId="201" fillId="0" borderId="0" xfId="0" applyFont="1" applyAlignment="1">
      <alignment horizontal="center" vertical="center" wrapText="1"/>
    </xf>
    <xf numFmtId="0" fontId="212" fillId="2" borderId="37" xfId="0" applyFont="1" applyFill="1" applyBorder="1" applyAlignment="1">
      <alignment horizontal="center" vertical="center" wrapText="1"/>
    </xf>
    <xf numFmtId="0" fontId="165" fillId="3" borderId="0" xfId="0" applyFont="1" applyFill="1"/>
    <xf numFmtId="0" fontId="154" fillId="87" borderId="41" xfId="0" applyFont="1" applyFill="1" applyBorder="1"/>
    <xf numFmtId="41" fontId="154" fillId="87" borderId="41" xfId="3685" applyFont="1" applyFill="1" applyBorder="1" applyAlignment="1">
      <alignment horizontal="center"/>
    </xf>
    <xf numFmtId="0" fontId="157" fillId="0" borderId="0" xfId="0" applyFont="1"/>
    <xf numFmtId="41" fontId="157" fillId="0" borderId="0" xfId="3685" applyFont="1" applyFill="1" applyBorder="1" applyAlignment="1">
      <alignment horizontal="center"/>
    </xf>
    <xf numFmtId="171" fontId="157" fillId="0" borderId="0" xfId="3684" applyNumberFormat="1" applyFont="1" applyFill="1" applyBorder="1"/>
    <xf numFmtId="0" fontId="166" fillId="3" borderId="0" xfId="0" applyFont="1" applyFill="1" applyAlignment="1">
      <alignment vertical="center"/>
    </xf>
    <xf numFmtId="0" fontId="201" fillId="0" borderId="40" xfId="0" applyFont="1" applyBorder="1" applyAlignment="1">
      <alignment horizontal="center" vertical="center" wrapText="1"/>
    </xf>
    <xf numFmtId="41" fontId="213" fillId="0" borderId="0" xfId="3685" applyFont="1" applyFill="1" applyBorder="1" applyAlignment="1">
      <alignment horizontal="center"/>
    </xf>
    <xf numFmtId="0" fontId="203" fillId="0" borderId="41" xfId="0" applyFont="1" applyBorder="1"/>
    <xf numFmtId="41" fontId="203" fillId="0" borderId="41" xfId="3685" applyFont="1" applyFill="1" applyBorder="1" applyAlignment="1">
      <alignment horizontal="center"/>
    </xf>
    <xf numFmtId="41" fontId="157" fillId="0" borderId="0" xfId="0" applyNumberFormat="1" applyFont="1"/>
    <xf numFmtId="0" fontId="165" fillId="0" borderId="0" xfId="0" applyFont="1"/>
    <xf numFmtId="3" fontId="165" fillId="3" borderId="0" xfId="0" applyNumberFormat="1" applyFont="1" applyFill="1" applyAlignment="1">
      <alignment horizontal="right" wrapText="1"/>
    </xf>
    <xf numFmtId="0" fontId="209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Border="1"/>
    <xf numFmtId="0" fontId="0" fillId="0" borderId="36" xfId="0" applyFont="1" applyBorder="1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1" fontId="214" fillId="0" borderId="40" xfId="0" applyNumberFormat="1" applyFont="1" applyBorder="1" applyAlignment="1">
      <alignment vertical="center"/>
    </xf>
    <xf numFmtId="17" fontId="154" fillId="87" borderId="40" xfId="0" quotePrefix="1" applyNumberFormat="1" applyFont="1" applyFill="1" applyBorder="1" applyAlignment="1">
      <alignment horizontal="center" vertical="center" wrapText="1"/>
    </xf>
    <xf numFmtId="17" fontId="154" fillId="0" borderId="0" xfId="0" quotePrefix="1" applyNumberFormat="1" applyFont="1" applyAlignment="1">
      <alignment horizontal="center" vertical="center" wrapText="1"/>
    </xf>
    <xf numFmtId="0" fontId="157" fillId="0" borderId="0" xfId="0" applyFont="1" applyAlignment="1">
      <alignment horizontal="left" vertical="center"/>
    </xf>
    <xf numFmtId="41" fontId="157" fillId="0" borderId="0" xfId="3685" applyFont="1" applyFill="1" applyBorder="1" applyAlignment="1">
      <alignment vertical="center"/>
    </xf>
    <xf numFmtId="171" fontId="157" fillId="0" borderId="0" xfId="3684" applyNumberFormat="1" applyFont="1" applyFill="1" applyBorder="1" applyAlignment="1">
      <alignment horizontal="center" vertical="center"/>
    </xf>
    <xf numFmtId="41" fontId="157" fillId="0" borderId="0" xfId="3685" applyFont="1" applyFill="1" applyBorder="1" applyAlignment="1">
      <alignment horizontal="right" vertical="center"/>
    </xf>
    <xf numFmtId="0" fontId="157" fillId="0" borderId="0" xfId="0" applyFont="1" applyAlignment="1">
      <alignment vertical="center"/>
    </xf>
    <xf numFmtId="0" fontId="203" fillId="0" borderId="41" xfId="0" applyFont="1" applyBorder="1" applyAlignment="1">
      <alignment horizontal="left" vertical="center"/>
    </xf>
    <xf numFmtId="171" fontId="203" fillId="0" borderId="0" xfId="3684" applyNumberFormat="1" applyFont="1" applyFill="1" applyBorder="1" applyAlignment="1">
      <alignment horizontal="center" vertical="center"/>
    </xf>
    <xf numFmtId="41" fontId="185" fillId="89" borderId="41" xfId="3685" applyFont="1" applyFill="1" applyBorder="1" applyAlignment="1">
      <alignment horizontal="right" vertical="center"/>
    </xf>
    <xf numFmtId="171" fontId="185" fillId="89" borderId="41" xfId="3684" applyNumberFormat="1" applyFont="1" applyFill="1" applyBorder="1" applyAlignment="1">
      <alignment horizontal="center" vertical="center"/>
    </xf>
    <xf numFmtId="171" fontId="185" fillId="0" borderId="0" xfId="3684" applyNumberFormat="1" applyFont="1" applyFill="1" applyBorder="1" applyAlignment="1">
      <alignment horizontal="center" vertical="center"/>
    </xf>
    <xf numFmtId="171" fontId="203" fillId="0" borderId="41" xfId="3684" applyNumberFormat="1" applyFont="1" applyBorder="1" applyAlignment="1">
      <alignment horizontal="right" vertical="center"/>
    </xf>
    <xf numFmtId="41" fontId="203" fillId="0" borderId="41" xfId="3685" applyFont="1" applyBorder="1" applyAlignment="1">
      <alignment horizontal="right" vertical="center"/>
    </xf>
    <xf numFmtId="171" fontId="185" fillId="89" borderId="41" xfId="3684" applyNumberFormat="1" applyFont="1" applyFill="1" applyBorder="1" applyAlignment="1">
      <alignment horizontal="right" vertical="center"/>
    </xf>
    <xf numFmtId="41" fontId="216" fillId="0" borderId="0" xfId="0" applyNumberFormat="1" applyFont="1" applyAlignment="1">
      <alignment vertical="center"/>
    </xf>
    <xf numFmtId="0" fontId="157" fillId="0" borderId="41" xfId="0" applyFont="1" applyBorder="1" applyAlignment="1">
      <alignment horizontal="center" vertical="center"/>
    </xf>
    <xf numFmtId="41" fontId="157" fillId="0" borderId="41" xfId="3685" applyFont="1" applyFill="1" applyBorder="1" applyAlignment="1">
      <alignment horizontal="center" vertical="center"/>
    </xf>
    <xf numFmtId="41" fontId="157" fillId="0" borderId="0" xfId="3685" applyFont="1" applyFill="1" applyBorder="1" applyAlignment="1">
      <alignment horizontal="center" vertical="center"/>
    </xf>
    <xf numFmtId="0" fontId="217" fillId="0" borderId="0" xfId="0" applyFont="1" applyAlignment="1">
      <alignment wrapText="1"/>
    </xf>
    <xf numFmtId="41" fontId="157" fillId="0" borderId="0" xfId="3685" applyFont="1" applyFill="1" applyBorder="1" applyAlignment="1">
      <alignment horizontal="right"/>
    </xf>
    <xf numFmtId="171" fontId="157" fillId="0" borderId="0" xfId="3684" applyNumberFormat="1" applyFont="1" applyFill="1" applyBorder="1" applyAlignment="1">
      <alignment horizontal="center" wrapText="1"/>
    </xf>
    <xf numFmtId="41" fontId="157" fillId="0" borderId="0" xfId="3685" applyFont="1" applyFill="1" applyBorder="1" applyAlignment="1">
      <alignment horizontal="right" wrapText="1"/>
    </xf>
    <xf numFmtId="0" fontId="201" fillId="0" borderId="41" xfId="0" applyFont="1" applyBorder="1" applyAlignment="1">
      <alignment horizontal="left" vertical="center"/>
    </xf>
    <xf numFmtId="41" fontId="201" fillId="0" borderId="41" xfId="3685" applyFont="1" applyFill="1" applyBorder="1" applyAlignment="1">
      <alignment horizontal="right" vertical="center"/>
    </xf>
    <xf numFmtId="171" fontId="201" fillId="0" borderId="41" xfId="3684" applyNumberFormat="1" applyFont="1" applyFill="1" applyBorder="1" applyAlignment="1">
      <alignment horizontal="center" vertical="center"/>
    </xf>
    <xf numFmtId="171" fontId="201" fillId="0" borderId="0" xfId="3684" applyNumberFormat="1" applyFont="1" applyFill="1" applyBorder="1" applyAlignment="1">
      <alignment horizontal="center" vertical="center"/>
    </xf>
    <xf numFmtId="171" fontId="201" fillId="0" borderId="41" xfId="3684" applyNumberFormat="1" applyFont="1" applyFill="1" applyBorder="1" applyAlignment="1">
      <alignment horizontal="right" vertical="center"/>
    </xf>
    <xf numFmtId="0" fontId="217" fillId="0" borderId="0" xfId="0" applyFont="1" applyAlignment="1">
      <alignment vertical="center" wrapText="1"/>
    </xf>
    <xf numFmtId="171" fontId="157" fillId="0" borderId="0" xfId="3684" applyNumberFormat="1" applyFont="1" applyFill="1" applyBorder="1" applyAlignment="1">
      <alignment horizontal="center" vertical="center" wrapText="1"/>
    </xf>
    <xf numFmtId="41" fontId="157" fillId="0" borderId="0" xfId="3685" applyFont="1" applyFill="1" applyBorder="1" applyAlignment="1">
      <alignment horizontal="right" vertical="center" wrapText="1"/>
    </xf>
    <xf numFmtId="0" fontId="155" fillId="87" borderId="42" xfId="0" applyFont="1" applyFill="1" applyBorder="1" applyAlignment="1">
      <alignment horizontal="left" vertical="center" wrapText="1"/>
    </xf>
    <xf numFmtId="41" fontId="154" fillId="87" borderId="42" xfId="3685" applyFont="1" applyFill="1" applyBorder="1" applyAlignment="1">
      <alignment horizontal="right" vertical="center" wrapText="1"/>
    </xf>
    <xf numFmtId="171" fontId="154" fillId="87" borderId="42" xfId="3684" applyNumberFormat="1" applyFont="1" applyFill="1" applyBorder="1" applyAlignment="1">
      <alignment horizontal="center" vertical="center" wrapText="1"/>
    </xf>
    <xf numFmtId="171" fontId="154" fillId="0" borderId="0" xfId="3684" applyNumberFormat="1" applyFont="1" applyFill="1" applyBorder="1" applyAlignment="1">
      <alignment horizontal="center" vertical="center" wrapText="1"/>
    </xf>
    <xf numFmtId="0" fontId="155" fillId="87" borderId="40" xfId="0" applyFont="1" applyFill="1" applyBorder="1" applyAlignment="1">
      <alignment wrapText="1"/>
    </xf>
    <xf numFmtId="171" fontId="154" fillId="87" borderId="40" xfId="3684" applyNumberFormat="1" applyFont="1" applyFill="1" applyBorder="1" applyAlignment="1">
      <alignment horizontal="right" wrapText="1"/>
    </xf>
    <xf numFmtId="171" fontId="154" fillId="87" borderId="40" xfId="3684" applyNumberFormat="1" applyFont="1" applyFill="1" applyBorder="1" applyAlignment="1">
      <alignment horizontal="center" wrapText="1"/>
    </xf>
    <xf numFmtId="171" fontId="154" fillId="0" borderId="0" xfId="3684" applyNumberFormat="1" applyFont="1" applyFill="1" applyBorder="1" applyAlignment="1">
      <alignment horizontal="center" wrapText="1"/>
    </xf>
    <xf numFmtId="0" fontId="161" fillId="0" borderId="0" xfId="0" applyFont="1" applyAlignment="1">
      <alignment wrapText="1"/>
    </xf>
    <xf numFmtId="171" fontId="161" fillId="0" borderId="0" xfId="3684" applyNumberFormat="1" applyFont="1" applyFill="1" applyBorder="1" applyAlignment="1">
      <alignment horizontal="right" wrapText="1"/>
    </xf>
    <xf numFmtId="9" fontId="161" fillId="0" borderId="0" xfId="0" applyNumberFormat="1" applyFont="1" applyAlignment="1">
      <alignment horizontal="right" wrapText="1"/>
    </xf>
    <xf numFmtId="9" fontId="161" fillId="0" borderId="0" xfId="3684" applyFont="1" applyFill="1" applyBorder="1" applyAlignment="1">
      <alignment horizontal="right" wrapText="1"/>
    </xf>
    <xf numFmtId="171" fontId="157" fillId="0" borderId="0" xfId="3684" applyNumberFormat="1" applyFont="1" applyFill="1" applyBorder="1" applyAlignment="1">
      <alignment horizontal="right" wrapText="1"/>
    </xf>
    <xf numFmtId="0" fontId="172" fillId="3" borderId="34" xfId="0" applyFont="1" applyFill="1" applyBorder="1" applyAlignment="1"/>
    <xf numFmtId="0" fontId="209" fillId="0" borderId="0" xfId="0" applyFont="1" applyFill="1" applyAlignment="1"/>
    <xf numFmtId="0" fontId="218" fillId="0" borderId="0" xfId="0" applyFont="1" applyFill="1" applyAlignment="1"/>
    <xf numFmtId="17" fontId="211" fillId="0" borderId="0" xfId="0" applyNumberFormat="1" applyFont="1" applyAlignment="1">
      <alignment horizontal="center" vertical="center" wrapText="1"/>
    </xf>
    <xf numFmtId="17" fontId="211" fillId="0" borderId="0" xfId="0" quotePrefix="1" applyNumberFormat="1" applyFont="1" applyAlignment="1">
      <alignment horizontal="center" vertical="center" wrapText="1"/>
    </xf>
    <xf numFmtId="41" fontId="185" fillId="87" borderId="0" xfId="3685" applyFont="1" applyFill="1" applyBorder="1" applyAlignment="1">
      <alignment horizontal="left"/>
    </xf>
    <xf numFmtId="41" fontId="185" fillId="87" borderId="0" xfId="3685" applyFont="1" applyFill="1" applyBorder="1" applyAlignment="1">
      <alignment horizontal="right"/>
    </xf>
    <xf numFmtId="41" fontId="161" fillId="0" borderId="0" xfId="3685" applyFont="1" applyFill="1" applyBorder="1" applyAlignment="1">
      <alignment vertical="center"/>
    </xf>
    <xf numFmtId="41" fontId="185" fillId="87" borderId="0" xfId="3685" applyFont="1" applyFill="1" applyBorder="1" applyAlignment="1">
      <alignment horizontal="right" vertical="center" wrapText="1"/>
    </xf>
    <xf numFmtId="0" fontId="161" fillId="88" borderId="0" xfId="0" applyFont="1" applyFill="1" applyAlignment="1">
      <alignment horizontal="left" vertical="center" indent="2"/>
    </xf>
    <xf numFmtId="251" fontId="161" fillId="88" borderId="0" xfId="3685" applyNumberFormat="1" applyFont="1" applyFill="1" applyBorder="1" applyAlignment="1">
      <alignment vertical="center"/>
    </xf>
    <xf numFmtId="251" fontId="161" fillId="0" borderId="0" xfId="3685" applyNumberFormat="1" applyFont="1" applyFill="1" applyBorder="1" applyAlignment="1">
      <alignment vertical="center"/>
    </xf>
    <xf numFmtId="252" fontId="161" fillId="0" borderId="0" xfId="3685" applyNumberFormat="1" applyFont="1" applyFill="1" applyBorder="1" applyAlignment="1">
      <alignment vertical="center"/>
    </xf>
    <xf numFmtId="43" fontId="219" fillId="88" borderId="40" xfId="7" applyNumberFormat="1" applyFont="1" applyFill="1" applyBorder="1" applyAlignment="1">
      <alignment horizontal="left" wrapText="1"/>
    </xf>
    <xf numFmtId="17" fontId="220" fillId="88" borderId="40" xfId="0" applyNumberFormat="1" applyFont="1" applyFill="1" applyBorder="1" applyAlignment="1">
      <alignment horizontal="center" vertical="center" wrapText="1"/>
    </xf>
    <xf numFmtId="0" fontId="147" fillId="0" borderId="40" xfId="0" applyFont="1" applyBorder="1" applyAlignment="1">
      <alignment horizontal="left" vertical="center" wrapText="1"/>
    </xf>
    <xf numFmtId="0" fontId="203" fillId="88" borderId="40" xfId="0" quotePrefix="1" applyFont="1" applyFill="1" applyBorder="1" applyAlignment="1">
      <alignment horizontal="center" vertical="center" wrapText="1"/>
    </xf>
    <xf numFmtId="0" fontId="203" fillId="0" borderId="0" xfId="0" quotePrefix="1" applyFont="1" applyAlignment="1">
      <alignment horizontal="center" vertical="center" wrapText="1"/>
    </xf>
    <xf numFmtId="0" fontId="147" fillId="88" borderId="40" xfId="0" quotePrefix="1" applyFont="1" applyFill="1" applyBorder="1" applyAlignment="1">
      <alignment horizontal="center" vertical="center" wrapText="1"/>
    </xf>
    <xf numFmtId="170" fontId="157" fillId="88" borderId="0" xfId="1" applyNumberFormat="1" applyFont="1" applyFill="1" applyBorder="1" applyAlignment="1">
      <alignment horizontal="left" vertical="center" wrapText="1"/>
    </xf>
    <xf numFmtId="41" fontId="157" fillId="0" borderId="0" xfId="3685" applyFont="1" applyFill="1" applyBorder="1" applyAlignment="1">
      <alignment vertical="center" wrapText="1"/>
    </xf>
    <xf numFmtId="41" fontId="147" fillId="0" borderId="0" xfId="3685" applyFont="1" applyFill="1" applyBorder="1" applyAlignment="1">
      <alignment vertical="center" wrapText="1"/>
    </xf>
    <xf numFmtId="41" fontId="203" fillId="0" borderId="41" xfId="3685" applyFont="1" applyFill="1" applyBorder="1" applyAlignment="1">
      <alignment vertical="center" wrapText="1"/>
    </xf>
    <xf numFmtId="41" fontId="221" fillId="0" borderId="0" xfId="3685" applyFont="1" applyFill="1" applyBorder="1" applyAlignment="1"/>
    <xf numFmtId="41" fontId="147" fillId="0" borderId="41" xfId="3685" applyFont="1" applyFill="1" applyBorder="1" applyAlignment="1">
      <alignment vertical="center" wrapText="1"/>
    </xf>
    <xf numFmtId="170" fontId="213" fillId="88" borderId="0" xfId="1" applyNumberFormat="1" applyFont="1" applyFill="1" applyBorder="1" applyAlignment="1">
      <alignment horizontal="left" vertical="center" wrapText="1"/>
    </xf>
    <xf numFmtId="41" fontId="211" fillId="0" borderId="0" xfId="3685" applyFont="1" applyFill="1" applyBorder="1" applyAlignment="1">
      <alignment vertical="center" wrapText="1"/>
    </xf>
    <xf numFmtId="41" fontId="222" fillId="0" borderId="0" xfId="3685" applyFont="1" applyFill="1" applyBorder="1" applyAlignment="1">
      <alignment vertical="center" wrapText="1"/>
    </xf>
    <xf numFmtId="0" fontId="185" fillId="89" borderId="41" xfId="0" applyFont="1" applyFill="1" applyBorder="1" applyAlignment="1">
      <alignment horizontal="center" vertical="center" wrapText="1"/>
    </xf>
    <xf numFmtId="0" fontId="157" fillId="0" borderId="0" xfId="0" applyFont="1" applyAlignment="1">
      <alignment horizontal="left" vertical="center" indent="2"/>
    </xf>
    <xf numFmtId="3" fontId="157" fillId="0" borderId="0" xfId="1" applyNumberFormat="1" applyFont="1" applyFill="1" applyBorder="1" applyAlignment="1">
      <alignment horizontal="right" vertical="center"/>
    </xf>
    <xf numFmtId="171" fontId="157" fillId="0" borderId="0" xfId="3684" applyNumberFormat="1" applyFont="1" applyFill="1" applyBorder="1" applyAlignment="1">
      <alignment horizontal="right" vertical="center"/>
    </xf>
    <xf numFmtId="41" fontId="223" fillId="0" borderId="41" xfId="3685" applyFont="1" applyFill="1" applyBorder="1" applyAlignment="1">
      <alignment horizontal="right" vertical="center"/>
    </xf>
    <xf numFmtId="171" fontId="223" fillId="0" borderId="41" xfId="3684" applyNumberFormat="1" applyFont="1" applyFill="1" applyBorder="1" applyAlignment="1">
      <alignment horizontal="right" vertical="center"/>
    </xf>
    <xf numFmtId="171" fontId="223" fillId="0" borderId="41" xfId="3684" applyNumberFormat="1" applyFont="1" applyFill="1" applyBorder="1" applyAlignment="1">
      <alignment horizontal="center" vertical="center"/>
    </xf>
    <xf numFmtId="0" fontId="223" fillId="0" borderId="41" xfId="0" applyFont="1" applyBorder="1" applyAlignment="1">
      <alignment horizontal="left" vertical="center" indent="1"/>
    </xf>
    <xf numFmtId="0" fontId="185" fillId="89" borderId="41" xfId="0" applyFont="1" applyFill="1" applyBorder="1" applyAlignment="1">
      <alignment horizontal="left" vertical="center" indent="1"/>
    </xf>
    <xf numFmtId="171" fontId="185" fillId="89" borderId="43" xfId="3684" applyNumberFormat="1" applyFont="1" applyFill="1" applyBorder="1" applyAlignment="1">
      <alignment horizontal="center" vertical="center"/>
    </xf>
    <xf numFmtId="0" fontId="185" fillId="89" borderId="43" xfId="0" applyFont="1" applyFill="1" applyBorder="1" applyAlignment="1">
      <alignment horizontal="center" vertical="center" wrapText="1"/>
    </xf>
    <xf numFmtId="0" fontId="203" fillId="0" borderId="0" xfId="0" applyFont="1" applyBorder="1" applyAlignment="1">
      <alignment horizontal="center" vertical="center" wrapText="1"/>
    </xf>
    <xf numFmtId="0" fontId="185" fillId="0" borderId="0" xfId="0" applyFont="1" applyBorder="1" applyAlignment="1">
      <alignment horizontal="center" vertical="center" wrapText="1"/>
    </xf>
    <xf numFmtId="171" fontId="223" fillId="0" borderId="0" xfId="3684" applyNumberFormat="1" applyFont="1" applyFill="1" applyBorder="1" applyAlignment="1">
      <alignment horizontal="right" vertical="center"/>
    </xf>
    <xf numFmtId="171" fontId="185" fillId="89" borderId="0" xfId="3684" applyNumberFormat="1" applyFont="1" applyFill="1" applyBorder="1" applyAlignment="1">
      <alignment horizontal="right" vertical="center"/>
    </xf>
    <xf numFmtId="0" fontId="166" fillId="3" borderId="0" xfId="0" applyFont="1" applyFill="1" applyBorder="1"/>
    <xf numFmtId="0" fontId="208" fillId="0" borderId="0" xfId="3686" applyFill="1"/>
    <xf numFmtId="171" fontId="203" fillId="0" borderId="41" xfId="3684" applyNumberFormat="1" applyFont="1" applyFill="1" applyBorder="1" applyAlignment="1">
      <alignment horizontal="center" vertical="center"/>
    </xf>
    <xf numFmtId="171" fontId="203" fillId="0" borderId="41" xfId="3684" applyNumberFormat="1" applyFont="1" applyBorder="1" applyAlignment="1">
      <alignment horizontal="center" vertical="center"/>
    </xf>
    <xf numFmtId="171" fontId="185" fillId="89" borderId="41" xfId="3684" applyNumberFormat="1" applyFont="1" applyFill="1" applyBorder="1" applyAlignment="1">
      <alignment horizontal="center" vertical="center"/>
    </xf>
    <xf numFmtId="0" fontId="201" fillId="0" borderId="0" xfId="0" applyFont="1" applyAlignment="1">
      <alignment horizontal="center" vertical="center" wrapText="1"/>
    </xf>
    <xf numFmtId="0" fontId="189" fillId="0" borderId="0" xfId="0" applyFont="1" applyAlignment="1">
      <alignment horizontal="center" vertical="center" wrapText="1"/>
    </xf>
    <xf numFmtId="0" fontId="203" fillId="0" borderId="0" xfId="0" applyFont="1" applyAlignment="1">
      <alignment horizontal="center" vertical="center" wrapText="1"/>
    </xf>
    <xf numFmtId="0" fontId="224" fillId="0" borderId="0" xfId="0" applyFont="1" applyAlignment="1">
      <alignment vertical="center" wrapText="1"/>
    </xf>
    <xf numFmtId="0" fontId="185" fillId="89" borderId="41" xfId="0" applyFont="1" applyFill="1" applyBorder="1"/>
    <xf numFmtId="41" fontId="185" fillId="89" borderId="41" xfId="3685" applyFont="1" applyFill="1" applyBorder="1" applyAlignment="1">
      <alignment horizontal="center"/>
    </xf>
    <xf numFmtId="171" fontId="185" fillId="89" borderId="41" xfId="3684" applyNumberFormat="1" applyFont="1" applyFill="1" applyBorder="1"/>
    <xf numFmtId="17" fontId="185" fillId="89" borderId="40" xfId="0" quotePrefix="1" applyNumberFormat="1" applyFont="1" applyFill="1" applyBorder="1" applyAlignment="1">
      <alignment horizontal="center" vertical="center" wrapText="1"/>
    </xf>
    <xf numFmtId="17" fontId="185" fillId="0" borderId="0" xfId="0" quotePrefix="1" applyNumberFormat="1" applyFont="1" applyAlignment="1">
      <alignment horizontal="center" vertical="center" wrapText="1"/>
    </xf>
    <xf numFmtId="0" fontId="185" fillId="89" borderId="48" xfId="0" applyFont="1" applyFill="1" applyBorder="1" applyAlignment="1">
      <alignment horizontal="left" vertical="center"/>
    </xf>
    <xf numFmtId="41" fontId="185" fillId="89" borderId="41" xfId="3685" applyFont="1" applyFill="1" applyBorder="1" applyAlignment="1">
      <alignment vertical="center"/>
    </xf>
    <xf numFmtId="0" fontId="203" fillId="90" borderId="41" xfId="0" applyFont="1" applyFill="1" applyBorder="1" applyAlignment="1">
      <alignment horizontal="left" vertical="center"/>
    </xf>
    <xf numFmtId="41" fontId="203" fillId="90" borderId="41" xfId="3685" applyFont="1" applyFill="1" applyBorder="1" applyAlignment="1">
      <alignment vertical="center"/>
    </xf>
    <xf numFmtId="171" fontId="203" fillId="90" borderId="41" xfId="3684" applyNumberFormat="1" applyFont="1" applyFill="1" applyBorder="1" applyAlignment="1">
      <alignment horizontal="center" vertical="center"/>
    </xf>
    <xf numFmtId="41" fontId="203" fillId="90" borderId="41" xfId="3685" applyFont="1" applyFill="1" applyBorder="1" applyAlignment="1">
      <alignment horizontal="right" vertical="center"/>
    </xf>
    <xf numFmtId="171" fontId="203" fillId="0" borderId="41" xfId="3684" applyNumberFormat="1" applyFont="1" applyBorder="1" applyAlignment="1">
      <alignment vertical="center"/>
    </xf>
    <xf numFmtId="41" fontId="203" fillId="0" borderId="41" xfId="3685" applyFont="1" applyBorder="1" applyAlignment="1">
      <alignment vertical="center"/>
    </xf>
    <xf numFmtId="171" fontId="185" fillId="89" borderId="41" xfId="3684" applyNumberFormat="1" applyFont="1" applyFill="1" applyBorder="1" applyAlignment="1">
      <alignment vertical="center"/>
    </xf>
    <xf numFmtId="171" fontId="157" fillId="0" borderId="0" xfId="3684" applyNumberFormat="1" applyFont="1" applyFill="1" applyBorder="1" applyAlignment="1">
      <alignment horizontal="right" vertical="center" wrapText="1"/>
    </xf>
    <xf numFmtId="41" fontId="201" fillId="0" borderId="41" xfId="3685" applyFont="1" applyBorder="1" applyAlignment="1">
      <alignment horizontal="right" vertical="center"/>
    </xf>
    <xf numFmtId="171" fontId="201" fillId="0" borderId="41" xfId="3684" applyNumberFormat="1" applyFont="1" applyBorder="1" applyAlignment="1">
      <alignment horizontal="right" vertical="center"/>
    </xf>
    <xf numFmtId="41" fontId="185" fillId="89" borderId="42" xfId="3685" applyFont="1" applyFill="1" applyBorder="1" applyAlignment="1">
      <alignment horizontal="right" vertical="center" wrapText="1"/>
    </xf>
    <xf numFmtId="171" fontId="185" fillId="89" borderId="42" xfId="3684" applyNumberFormat="1" applyFont="1" applyFill="1" applyBorder="1" applyAlignment="1">
      <alignment horizontal="right" vertical="center" wrapText="1"/>
    </xf>
    <xf numFmtId="171" fontId="185" fillId="89" borderId="40" xfId="3684" applyNumberFormat="1" applyFont="1" applyFill="1" applyBorder="1" applyAlignment="1">
      <alignment horizontal="right" wrapText="1"/>
    </xf>
    <xf numFmtId="41" fontId="157" fillId="0" borderId="0" xfId="3685" applyFont="1" applyAlignment="1">
      <alignment horizontal="right"/>
    </xf>
    <xf numFmtId="171" fontId="201" fillId="0" borderId="0" xfId="3684" applyNumberFormat="1" applyFont="1" applyFill="1" applyBorder="1" applyAlignment="1">
      <alignment horizontal="right" vertical="center"/>
    </xf>
    <xf numFmtId="41" fontId="201" fillId="0" borderId="0" xfId="3685" applyFont="1" applyFill="1" applyBorder="1" applyAlignment="1">
      <alignment horizontal="right" vertical="center"/>
    </xf>
    <xf numFmtId="41" fontId="157" fillId="0" borderId="0" xfId="0" applyNumberFormat="1" applyFont="1" applyAlignment="1">
      <alignment vertical="center"/>
    </xf>
    <xf numFmtId="41" fontId="157" fillId="0" borderId="40" xfId="0" applyNumberFormat="1" applyFont="1" applyBorder="1" applyAlignment="1">
      <alignment vertical="center"/>
    </xf>
    <xf numFmtId="0" fontId="185" fillId="89" borderId="41" xfId="0" applyFont="1" applyFill="1" applyBorder="1" applyAlignment="1">
      <alignment horizontal="center" vertical="center" wrapText="1"/>
    </xf>
    <xf numFmtId="3" fontId="198" fillId="0" borderId="0" xfId="0" applyNumberFormat="1" applyFont="1" applyAlignment="1">
      <alignment horizontal="left" vertical="center"/>
    </xf>
    <xf numFmtId="0" fontId="199" fillId="0" borderId="41" xfId="0" applyFont="1" applyBorder="1" applyAlignment="1">
      <alignment vertical="center"/>
    </xf>
    <xf numFmtId="0" fontId="200" fillId="89" borderId="48" xfId="0" applyFont="1" applyFill="1" applyBorder="1" applyAlignment="1">
      <alignment horizontal="left" vertical="center" wrapText="1"/>
    </xf>
    <xf numFmtId="250" fontId="200" fillId="89" borderId="43" xfId="3685" applyNumberFormat="1" applyFont="1" applyFill="1" applyBorder="1" applyAlignment="1">
      <alignment horizontal="center" vertical="center" wrapText="1"/>
    </xf>
    <xf numFmtId="171" fontId="200" fillId="89" borderId="43" xfId="3684" applyNumberFormat="1" applyFont="1" applyFill="1" applyBorder="1" applyAlignment="1">
      <alignment horizontal="center" vertical="center" wrapText="1"/>
    </xf>
    <xf numFmtId="171" fontId="198" fillId="0" borderId="0" xfId="3684" applyNumberFormat="1" applyFont="1" applyFill="1" applyBorder="1" applyAlignment="1">
      <alignment horizontal="center" vertical="center"/>
    </xf>
    <xf numFmtId="171" fontId="199" fillId="0" borderId="41" xfId="3684" applyNumberFormat="1" applyFont="1" applyFill="1" applyBorder="1" applyAlignment="1">
      <alignment horizontal="center" vertical="center"/>
    </xf>
    <xf numFmtId="0" fontId="200" fillId="89" borderId="48" xfId="0" applyFont="1" applyFill="1" applyBorder="1" applyAlignment="1">
      <alignment horizontal="left" vertical="center" wrapText="1" indent="1"/>
    </xf>
    <xf numFmtId="0" fontId="225" fillId="0" borderId="0" xfId="0" applyFont="1" applyAlignment="1">
      <alignment vertical="center"/>
    </xf>
    <xf numFmtId="0" fontId="166" fillId="3" borderId="0" xfId="0" applyFont="1" applyFill="1" applyAlignment="1">
      <alignment horizontal="center" vertical="distributed" wrapText="1"/>
    </xf>
    <xf numFmtId="0" fontId="210" fillId="3" borderId="0" xfId="0" applyFont="1" applyFill="1" applyAlignment="1">
      <alignment horizontal="center" vertical="center" wrapText="1"/>
    </xf>
    <xf numFmtId="0" fontId="153" fillId="3" borderId="0" xfId="0" applyFont="1" applyFill="1" applyAlignment="1">
      <alignment horizontal="left"/>
    </xf>
    <xf numFmtId="171" fontId="203" fillId="0" borderId="41" xfId="3684" applyNumberFormat="1" applyFont="1" applyBorder="1" applyAlignment="1">
      <alignment horizontal="center" vertical="center"/>
    </xf>
    <xf numFmtId="171" fontId="185" fillId="89" borderId="41" xfId="3684" applyNumberFormat="1" applyFont="1" applyFill="1" applyBorder="1" applyAlignment="1">
      <alignment horizontal="center" vertical="center"/>
    </xf>
    <xf numFmtId="0" fontId="201" fillId="88" borderId="0" xfId="0" applyFont="1" applyFill="1" applyAlignment="1">
      <alignment horizontal="center" vertical="center" wrapText="1"/>
    </xf>
    <xf numFmtId="0" fontId="201" fillId="2" borderId="0" xfId="0" applyFont="1" applyFill="1" applyAlignment="1">
      <alignment horizontal="center" vertical="center" wrapText="1"/>
    </xf>
    <xf numFmtId="0" fontId="172" fillId="3" borderId="34" xfId="0" applyFont="1" applyFill="1" applyBorder="1" applyAlignment="1">
      <alignment horizontal="left" wrapText="1"/>
    </xf>
    <xf numFmtId="0" fontId="172" fillId="3" borderId="0" xfId="0" applyFont="1" applyFill="1" applyBorder="1" applyAlignment="1">
      <alignment horizontal="left" wrapText="1"/>
    </xf>
    <xf numFmtId="0" fontId="214" fillId="0" borderId="0" xfId="0" applyFont="1" applyAlignment="1">
      <alignment horizontal="left" wrapText="1"/>
    </xf>
    <xf numFmtId="0" fontId="214" fillId="0" borderId="40" xfId="0" applyFont="1" applyBorder="1" applyAlignment="1">
      <alignment horizontal="left" wrapText="1"/>
    </xf>
    <xf numFmtId="17" fontId="201" fillId="0" borderId="40" xfId="0" quotePrefix="1" applyNumberFormat="1" applyFont="1" applyBorder="1" applyAlignment="1">
      <alignment horizontal="center" vertical="center" wrapText="1"/>
    </xf>
    <xf numFmtId="0" fontId="201" fillId="0" borderId="0" xfId="0" applyFont="1" applyAlignment="1">
      <alignment horizontal="center" vertical="center" wrapText="1"/>
    </xf>
    <xf numFmtId="0" fontId="188" fillId="0" borderId="0" xfId="0" applyFont="1" applyAlignment="1">
      <alignment horizontal="left" wrapText="1"/>
    </xf>
    <xf numFmtId="0" fontId="188" fillId="0" borderId="40" xfId="0" applyFont="1" applyBorder="1" applyAlignment="1">
      <alignment horizontal="left" wrapText="1"/>
    </xf>
    <xf numFmtId="0" fontId="187" fillId="88" borderId="0" xfId="0" applyFont="1" applyFill="1" applyAlignment="1">
      <alignment horizontal="center" vertical="center" wrapText="1"/>
    </xf>
    <xf numFmtId="0" fontId="187" fillId="0" borderId="0" xfId="0" applyFont="1" applyAlignment="1">
      <alignment horizontal="center" vertical="center" wrapText="1"/>
    </xf>
    <xf numFmtId="0" fontId="226" fillId="0" borderId="0" xfId="0" applyFont="1" applyAlignment="1">
      <alignment vertical="center" wrapText="1"/>
    </xf>
    <xf numFmtId="0" fontId="226" fillId="0" borderId="40" xfId="0" applyFont="1" applyBorder="1" applyAlignment="1">
      <alignment vertical="center" wrapText="1"/>
    </xf>
    <xf numFmtId="0" fontId="184" fillId="87" borderId="41" xfId="0" applyFont="1" applyFill="1" applyBorder="1" applyAlignment="1">
      <alignment horizontal="center" vertical="center" wrapText="1"/>
    </xf>
    <xf numFmtId="0" fontId="185" fillId="89" borderId="41" xfId="0" applyFont="1" applyFill="1" applyBorder="1" applyAlignment="1">
      <alignment horizontal="center" vertical="center" wrapText="1"/>
    </xf>
    <xf numFmtId="0" fontId="189" fillId="0" borderId="0" xfId="0" applyFont="1" applyAlignment="1">
      <alignment horizontal="center" vertical="center" wrapText="1"/>
    </xf>
    <xf numFmtId="171" fontId="200" fillId="89" borderId="41" xfId="3684" applyNumberFormat="1" applyFont="1" applyFill="1" applyBorder="1" applyAlignment="1">
      <alignment horizontal="center" vertical="center" wrapText="1"/>
    </xf>
    <xf numFmtId="171" fontId="195" fillId="87" borderId="41" xfId="3684" applyNumberFormat="1" applyFont="1" applyFill="1" applyBorder="1" applyAlignment="1">
      <alignment horizontal="center" vertical="center" wrapText="1"/>
    </xf>
    <xf numFmtId="171" fontId="195" fillId="87" borderId="43" xfId="3684" applyNumberFormat="1" applyFont="1" applyFill="1" applyBorder="1" applyAlignment="1">
      <alignment horizontal="center" vertical="center" wrapText="1"/>
    </xf>
    <xf numFmtId="171" fontId="200" fillId="89" borderId="43" xfId="3684" applyNumberFormat="1" applyFont="1" applyFill="1" applyBorder="1" applyAlignment="1">
      <alignment horizontal="center" vertical="center" wrapText="1"/>
    </xf>
    <xf numFmtId="0" fontId="203" fillId="0" borderId="0" xfId="0" applyFont="1" applyAlignment="1">
      <alignment horizontal="left" vertical="center" wrapText="1" indent="2"/>
    </xf>
    <xf numFmtId="0" fontId="203" fillId="0" borderId="0" xfId="0" applyFont="1" applyAlignment="1">
      <alignment horizontal="center" vertical="center" wrapText="1"/>
    </xf>
    <xf numFmtId="0" fontId="185" fillId="89" borderId="39" xfId="0" applyFont="1" applyFill="1" applyBorder="1" applyAlignment="1">
      <alignment horizontal="center" vertical="center" wrapText="1"/>
    </xf>
    <xf numFmtId="0" fontId="185" fillId="89" borderId="38" xfId="0" applyFont="1" applyFill="1" applyBorder="1" applyAlignment="1">
      <alignment horizontal="center" vertical="center" wrapText="1"/>
    </xf>
    <xf numFmtId="0" fontId="154" fillId="0" borderId="0" xfId="0" applyFont="1" applyAlignment="1">
      <alignment horizontal="center" vertical="center" wrapText="1"/>
    </xf>
    <xf numFmtId="0" fontId="154" fillId="0" borderId="38" xfId="0" applyFont="1" applyBorder="1" applyAlignment="1">
      <alignment horizontal="center" vertical="center" wrapText="1"/>
    </xf>
    <xf numFmtId="0" fontId="201" fillId="2" borderId="38" xfId="0" applyFont="1" applyFill="1" applyBorder="1" applyAlignment="1">
      <alignment horizontal="center" vertical="center" wrapText="1"/>
    </xf>
    <xf numFmtId="0" fontId="184" fillId="87" borderId="45" xfId="0" applyFont="1" applyFill="1" applyBorder="1" applyAlignment="1">
      <alignment horizontal="center" vertical="center" wrapText="1"/>
    </xf>
    <xf numFmtId="0" fontId="184" fillId="87" borderId="46" xfId="0" applyFont="1" applyFill="1" applyBorder="1" applyAlignment="1">
      <alignment horizontal="center" vertical="center" wrapText="1"/>
    </xf>
    <xf numFmtId="0" fontId="184" fillId="87" borderId="38" xfId="0" applyFont="1" applyFill="1" applyBorder="1" applyAlignment="1">
      <alignment horizontal="center" vertical="center" wrapText="1"/>
    </xf>
    <xf numFmtId="1" fontId="135" fillId="4" borderId="0" xfId="0" applyNumberFormat="1" applyFont="1" applyFill="1" applyAlignment="1">
      <alignment horizontal="center"/>
    </xf>
    <xf numFmtId="3" fontId="135" fillId="4" borderId="0" xfId="0" applyNumberFormat="1" applyFont="1" applyFill="1" applyAlignment="1">
      <alignment horizontal="center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9525</xdr:colOff>
      <xdr:row>3</xdr:row>
      <xdr:rowOff>99005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WINDOWS\TEMP\Modelo\VENDAT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Documents%20and%20Settings\daniel.melo\Meus%20documentos\Danniel\Qualidade%20Total\Ranking%20Qualidade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faTorr/Cencosud/Fernandez%20Leon,%20Maria%20Soledad%20-%20Investor%20Cencosud/Press%20&amp;%20Presentaciones%20Q's/2020/Marzo/Archivos%20Base%20&amp;%20An&#225;lisis/Deuda%20&amp;%20Ratios%20Financieros%201Q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Meus%20documentos\Modelo\PLAAVIC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back"/>
      <sheetName val="Lucros e Perdas"/>
      <sheetName val="Ativo"/>
      <sheetName val="Passivo"/>
      <sheetName val="VENDATU"/>
      <sheetName val="MUS$ MES"/>
      <sheetName val="Indice"/>
    </sheetNames>
    <sheetDataSet>
      <sheetData sheetId="0" refreshError="1">
        <row r="1">
          <cell r="A1" t="str">
            <v>Macro13</v>
          </cell>
        </row>
        <row r="2">
          <cell r="A2" t="b">
            <v>0</v>
          </cell>
        </row>
        <row r="3">
          <cell r="A3" t="b">
            <v>0</v>
          </cell>
        </row>
        <row r="4">
          <cell r="A4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VISITA"/>
      <sheetName val="2ª VISITA"/>
      <sheetName val="RESUMO"/>
      <sheetName val="HIPER"/>
      <sheetName val="SUPER"/>
      <sheetName val="MINI"/>
      <sheetName val="MAGA"/>
      <sheetName val="GERAL"/>
      <sheetName val="Macro1"/>
      <sheetName val="HC DBASE"/>
      <sheetName val="ILV ALC"/>
      <sheetName val="sapactivexlhiddensheet"/>
      <sheetName val="J_division"/>
      <sheetName val="Val-01"/>
      <sheetName val="inc. claim 97"/>
      <sheetName val="1ª_VISITA1"/>
      <sheetName val="2ª_VISITA1"/>
      <sheetName val="HC_DBASE1"/>
      <sheetName val="ILV_ALC1"/>
      <sheetName val="1ª_VISITA"/>
      <sheetName val="2ª_VISITA"/>
      <sheetName val="HC_DBASE"/>
      <sheetName val="ILV_ALC"/>
      <sheetName val="1ª_VISITA3"/>
      <sheetName val="2ª_VISITA3"/>
      <sheetName val="HC_DBASE3"/>
      <sheetName val="ILV_ALC3"/>
      <sheetName val="1ª_VISITA2"/>
      <sheetName val="2ª_VISITA2"/>
      <sheetName val="HC_DBASE2"/>
      <sheetName val="ILV_ALC2"/>
      <sheetName val="1ª_VISITA6"/>
      <sheetName val="2ª_VISITA6"/>
      <sheetName val="HC_DBASE6"/>
      <sheetName val="ILV_ALC6"/>
      <sheetName val="1ª_VISITA4"/>
      <sheetName val="2ª_VISITA4"/>
      <sheetName val="HC_DBASE4"/>
      <sheetName val="ILV_ALC4"/>
      <sheetName val="1ª_VISITA5"/>
      <sheetName val="2ª_VISITA5"/>
      <sheetName val="HC_DBASE5"/>
      <sheetName val="ILV_ALC5"/>
      <sheetName val="Gasto_Resumen"/>
      <sheetName val="InoF_Resumen"/>
      <sheetName val="Interés_Resumen"/>
      <sheetName val="MS_Resumen"/>
      <sheetName val="NIAT_Resumen"/>
      <sheetName val="PCL_Resumen"/>
      <sheetName val="Saldos_Resumen"/>
      <sheetName val="Saldos_Resumen_Bca_RETL"/>
    </sheetNames>
    <sheetDataSet>
      <sheetData sheetId="0" refreshError="1"/>
      <sheetData sheetId="1" refreshError="1"/>
      <sheetData sheetId="2" refreshError="1">
        <row r="5">
          <cell r="A5" t="str">
            <v>B.009 - CAXANGÁ - PE</v>
          </cell>
          <cell r="B5" t="str">
            <v>H</v>
          </cell>
          <cell r="C5">
            <v>85</v>
          </cell>
          <cell r="D5">
            <v>83</v>
          </cell>
          <cell r="E5">
            <v>80</v>
          </cell>
          <cell r="F5">
            <v>79</v>
          </cell>
          <cell r="I5">
            <v>72</v>
          </cell>
          <cell r="J5">
            <v>69</v>
          </cell>
          <cell r="K5">
            <v>73</v>
          </cell>
          <cell r="L5">
            <v>76</v>
          </cell>
          <cell r="M5">
            <v>55</v>
          </cell>
          <cell r="N5">
            <v>81</v>
          </cell>
          <cell r="O5">
            <v>54</v>
          </cell>
          <cell r="P5">
            <v>57</v>
          </cell>
          <cell r="Q5">
            <v>84</v>
          </cell>
          <cell r="R5">
            <v>82</v>
          </cell>
          <cell r="S5">
            <v>41</v>
          </cell>
          <cell r="T5">
            <v>49</v>
          </cell>
          <cell r="U5">
            <v>64</v>
          </cell>
          <cell r="V5">
            <v>71</v>
          </cell>
          <cell r="W5">
            <v>54</v>
          </cell>
          <cell r="X5">
            <v>56</v>
          </cell>
          <cell r="Y5">
            <v>63</v>
          </cell>
          <cell r="Z5">
            <v>77</v>
          </cell>
          <cell r="AA5">
            <v>63</v>
          </cell>
          <cell r="AB5">
            <v>65</v>
          </cell>
          <cell r="AC5">
            <v>76</v>
          </cell>
          <cell r="AD5">
            <v>84</v>
          </cell>
          <cell r="AE5">
            <v>82</v>
          </cell>
          <cell r="AF5">
            <v>93</v>
          </cell>
          <cell r="AG5">
            <v>91</v>
          </cell>
          <cell r="AH5">
            <v>91</v>
          </cell>
          <cell r="AI5">
            <v>64</v>
          </cell>
          <cell r="AJ5">
            <v>70</v>
          </cell>
        </row>
        <row r="6">
          <cell r="A6" t="str">
            <v>B.020 - CAMPINA GRANDE - PB</v>
          </cell>
          <cell r="B6" t="str">
            <v>H</v>
          </cell>
          <cell r="C6">
            <v>91</v>
          </cell>
          <cell r="D6">
            <v>71</v>
          </cell>
          <cell r="E6">
            <v>92</v>
          </cell>
          <cell r="F6">
            <v>92</v>
          </cell>
          <cell r="I6">
            <v>69</v>
          </cell>
          <cell r="J6">
            <v>55</v>
          </cell>
          <cell r="K6">
            <v>92</v>
          </cell>
          <cell r="L6">
            <v>83</v>
          </cell>
          <cell r="M6">
            <v>66</v>
          </cell>
          <cell r="N6">
            <v>42</v>
          </cell>
          <cell r="O6">
            <v>45</v>
          </cell>
          <cell r="P6">
            <v>36</v>
          </cell>
          <cell r="Q6">
            <v>50</v>
          </cell>
          <cell r="R6">
            <v>80</v>
          </cell>
          <cell r="S6">
            <v>77</v>
          </cell>
          <cell r="T6">
            <v>52</v>
          </cell>
          <cell r="U6">
            <v>83</v>
          </cell>
          <cell r="V6">
            <v>77</v>
          </cell>
          <cell r="W6">
            <v>76</v>
          </cell>
          <cell r="X6">
            <v>71</v>
          </cell>
          <cell r="Y6">
            <v>92</v>
          </cell>
          <cell r="Z6">
            <v>92</v>
          </cell>
          <cell r="AA6">
            <v>92</v>
          </cell>
          <cell r="AB6">
            <v>62</v>
          </cell>
          <cell r="AC6">
            <v>94</v>
          </cell>
          <cell r="AD6">
            <v>95</v>
          </cell>
          <cell r="AE6">
            <v>98</v>
          </cell>
          <cell r="AF6">
            <v>98</v>
          </cell>
          <cell r="AG6">
            <v>92</v>
          </cell>
          <cell r="AH6">
            <v>69</v>
          </cell>
          <cell r="AI6">
            <v>74</v>
          </cell>
          <cell r="AJ6">
            <v>65</v>
          </cell>
        </row>
        <row r="7">
          <cell r="A7" t="str">
            <v>B.094 - FORTALEZA - CE</v>
          </cell>
          <cell r="B7" t="str">
            <v>H</v>
          </cell>
          <cell r="C7">
            <v>1</v>
          </cell>
          <cell r="D7">
            <v>92</v>
          </cell>
          <cell r="E7">
            <v>1</v>
          </cell>
          <cell r="F7">
            <v>48</v>
          </cell>
          <cell r="I7">
            <v>1</v>
          </cell>
          <cell r="J7">
            <v>73</v>
          </cell>
          <cell r="K7">
            <v>1</v>
          </cell>
          <cell r="L7">
            <v>67</v>
          </cell>
          <cell r="M7">
            <v>1</v>
          </cell>
          <cell r="N7">
            <v>35</v>
          </cell>
          <cell r="O7">
            <v>1</v>
          </cell>
          <cell r="P7">
            <v>44</v>
          </cell>
          <cell r="Q7">
            <v>1</v>
          </cell>
          <cell r="R7">
            <v>44</v>
          </cell>
          <cell r="S7">
            <v>1</v>
          </cell>
          <cell r="T7">
            <v>57</v>
          </cell>
          <cell r="U7">
            <v>1</v>
          </cell>
          <cell r="V7">
            <v>69</v>
          </cell>
          <cell r="W7">
            <v>1</v>
          </cell>
          <cell r="X7">
            <v>71</v>
          </cell>
          <cell r="Y7">
            <v>1</v>
          </cell>
          <cell r="Z7">
            <v>77</v>
          </cell>
          <cell r="AA7">
            <v>1</v>
          </cell>
          <cell r="AB7">
            <v>84</v>
          </cell>
          <cell r="AC7">
            <v>1</v>
          </cell>
          <cell r="AD7">
            <v>83</v>
          </cell>
          <cell r="AE7">
            <v>1</v>
          </cell>
          <cell r="AF7">
            <v>80</v>
          </cell>
          <cell r="AG7">
            <v>1</v>
          </cell>
          <cell r="AH7">
            <v>71</v>
          </cell>
          <cell r="AI7">
            <v>1</v>
          </cell>
          <cell r="AJ7">
            <v>60</v>
          </cell>
        </row>
        <row r="8">
          <cell r="A8" t="str">
            <v>B.096 - SHOPPING GUARARAPES - PE</v>
          </cell>
          <cell r="B8" t="str">
            <v>H</v>
          </cell>
          <cell r="C8">
            <v>100</v>
          </cell>
          <cell r="D8">
            <v>98</v>
          </cell>
          <cell r="E8">
            <v>68</v>
          </cell>
          <cell r="F8">
            <v>81</v>
          </cell>
          <cell r="G8">
            <v>91</v>
          </cell>
          <cell r="H8">
            <v>93</v>
          </cell>
          <cell r="I8">
            <v>67</v>
          </cell>
          <cell r="J8">
            <v>67</v>
          </cell>
          <cell r="K8">
            <v>81</v>
          </cell>
          <cell r="L8">
            <v>61</v>
          </cell>
          <cell r="M8">
            <v>46</v>
          </cell>
          <cell r="N8">
            <v>48</v>
          </cell>
          <cell r="O8">
            <v>53</v>
          </cell>
          <cell r="P8">
            <v>51</v>
          </cell>
          <cell r="Q8">
            <v>73</v>
          </cell>
          <cell r="R8">
            <v>40</v>
          </cell>
          <cell r="S8">
            <v>52</v>
          </cell>
          <cell r="T8">
            <v>47</v>
          </cell>
          <cell r="U8">
            <v>73</v>
          </cell>
          <cell r="V8">
            <v>80</v>
          </cell>
          <cell r="W8">
            <v>88</v>
          </cell>
          <cell r="X8">
            <v>82</v>
          </cell>
          <cell r="AA8">
            <v>91</v>
          </cell>
          <cell r="AB8">
            <v>87</v>
          </cell>
          <cell r="AC8">
            <v>94</v>
          </cell>
          <cell r="AD8">
            <v>100</v>
          </cell>
          <cell r="AE8">
            <v>98</v>
          </cell>
          <cell r="AF8">
            <v>100</v>
          </cell>
          <cell r="AG8">
            <v>81</v>
          </cell>
          <cell r="AH8">
            <v>81</v>
          </cell>
          <cell r="AI8">
            <v>71</v>
          </cell>
          <cell r="AJ8">
            <v>65</v>
          </cell>
        </row>
        <row r="9">
          <cell r="A9" t="str">
            <v>B.121 -  NATAL - RN</v>
          </cell>
          <cell r="B9" t="str">
            <v>H</v>
          </cell>
          <cell r="C9">
            <v>88</v>
          </cell>
          <cell r="D9">
            <v>76</v>
          </cell>
          <cell r="E9">
            <v>73</v>
          </cell>
          <cell r="F9">
            <v>73</v>
          </cell>
          <cell r="G9">
            <v>86</v>
          </cell>
          <cell r="H9">
            <v>93</v>
          </cell>
          <cell r="I9">
            <v>69</v>
          </cell>
          <cell r="J9">
            <v>57</v>
          </cell>
          <cell r="K9">
            <v>68</v>
          </cell>
          <cell r="L9">
            <v>86</v>
          </cell>
          <cell r="M9">
            <v>60</v>
          </cell>
          <cell r="N9">
            <v>72</v>
          </cell>
          <cell r="O9">
            <v>51</v>
          </cell>
          <cell r="P9">
            <v>44</v>
          </cell>
          <cell r="Q9">
            <v>70</v>
          </cell>
          <cell r="R9">
            <v>61</v>
          </cell>
          <cell r="S9">
            <v>78</v>
          </cell>
          <cell r="T9">
            <v>57</v>
          </cell>
          <cell r="U9">
            <v>76</v>
          </cell>
          <cell r="V9">
            <v>75</v>
          </cell>
          <cell r="W9">
            <v>71</v>
          </cell>
          <cell r="X9">
            <v>66</v>
          </cell>
          <cell r="Y9">
            <v>80</v>
          </cell>
          <cell r="Z9">
            <v>87</v>
          </cell>
          <cell r="AA9">
            <v>84</v>
          </cell>
          <cell r="AB9">
            <v>87</v>
          </cell>
          <cell r="AC9">
            <v>80</v>
          </cell>
          <cell r="AD9">
            <v>76</v>
          </cell>
          <cell r="AE9">
            <v>86</v>
          </cell>
          <cell r="AF9">
            <v>62</v>
          </cell>
          <cell r="AG9">
            <v>81</v>
          </cell>
          <cell r="AH9">
            <v>71</v>
          </cell>
          <cell r="AI9">
            <v>72</v>
          </cell>
          <cell r="AJ9">
            <v>69</v>
          </cell>
        </row>
        <row r="10">
          <cell r="A10" t="str">
            <v>B.220 - GONÇALO PRADO - SE</v>
          </cell>
          <cell r="B10" t="str">
            <v>H</v>
          </cell>
          <cell r="C10">
            <v>72</v>
          </cell>
          <cell r="D10">
            <v>58</v>
          </cell>
          <cell r="E10">
            <v>78</v>
          </cell>
          <cell r="F10">
            <v>63</v>
          </cell>
          <cell r="G10">
            <v>77</v>
          </cell>
          <cell r="H10">
            <v>86</v>
          </cell>
          <cell r="I10">
            <v>70</v>
          </cell>
          <cell r="J10">
            <v>46</v>
          </cell>
          <cell r="K10">
            <v>46</v>
          </cell>
          <cell r="L10">
            <v>53</v>
          </cell>
          <cell r="M10">
            <v>30</v>
          </cell>
          <cell r="N10">
            <v>38</v>
          </cell>
          <cell r="O10">
            <v>45</v>
          </cell>
          <cell r="P10">
            <v>24</v>
          </cell>
          <cell r="Q10">
            <v>70</v>
          </cell>
          <cell r="R10">
            <v>43</v>
          </cell>
          <cell r="S10">
            <v>66</v>
          </cell>
          <cell r="T10">
            <v>67</v>
          </cell>
          <cell r="U10">
            <v>79</v>
          </cell>
          <cell r="V10">
            <v>53</v>
          </cell>
          <cell r="W10">
            <v>68</v>
          </cell>
          <cell r="X10">
            <v>79</v>
          </cell>
          <cell r="Y10">
            <v>81</v>
          </cell>
          <cell r="Z10">
            <v>58</v>
          </cell>
          <cell r="AA10">
            <v>60</v>
          </cell>
          <cell r="AB10">
            <v>42</v>
          </cell>
          <cell r="AC10">
            <v>77</v>
          </cell>
          <cell r="AD10">
            <v>60</v>
          </cell>
          <cell r="AE10">
            <v>78</v>
          </cell>
          <cell r="AF10">
            <v>76</v>
          </cell>
          <cell r="AG10">
            <v>66</v>
          </cell>
          <cell r="AH10">
            <v>60</v>
          </cell>
          <cell r="AI10">
            <v>63</v>
          </cell>
          <cell r="AJ10">
            <v>52</v>
          </cell>
        </row>
        <row r="11">
          <cell r="A11" t="str">
            <v>B.270 - FAROL - AL</v>
          </cell>
          <cell r="B11" t="str">
            <v>H</v>
          </cell>
          <cell r="C11">
            <v>71</v>
          </cell>
          <cell r="D11">
            <v>74</v>
          </cell>
          <cell r="E11">
            <v>68</v>
          </cell>
          <cell r="F11">
            <v>45</v>
          </cell>
          <cell r="G11">
            <v>93</v>
          </cell>
          <cell r="H11">
            <v>83</v>
          </cell>
          <cell r="I11">
            <v>70</v>
          </cell>
          <cell r="J11">
            <v>50</v>
          </cell>
          <cell r="K11">
            <v>67</v>
          </cell>
          <cell r="L11">
            <v>63</v>
          </cell>
          <cell r="M11">
            <v>39</v>
          </cell>
          <cell r="N11">
            <v>41</v>
          </cell>
          <cell r="O11">
            <v>48</v>
          </cell>
          <cell r="P11">
            <v>51</v>
          </cell>
          <cell r="Q11">
            <v>98</v>
          </cell>
          <cell r="R11">
            <v>62</v>
          </cell>
          <cell r="S11">
            <v>48</v>
          </cell>
          <cell r="T11">
            <v>47</v>
          </cell>
          <cell r="U11">
            <v>74</v>
          </cell>
          <cell r="V11">
            <v>88</v>
          </cell>
          <cell r="W11">
            <v>94</v>
          </cell>
          <cell r="X11">
            <v>88</v>
          </cell>
          <cell r="Y11">
            <v>84</v>
          </cell>
          <cell r="Z11">
            <v>81</v>
          </cell>
          <cell r="AA11">
            <v>87</v>
          </cell>
          <cell r="AB11">
            <v>87</v>
          </cell>
          <cell r="AC11">
            <v>86</v>
          </cell>
          <cell r="AD11">
            <v>91</v>
          </cell>
          <cell r="AE11">
            <v>82</v>
          </cell>
          <cell r="AF11">
            <v>93</v>
          </cell>
          <cell r="AG11">
            <v>83</v>
          </cell>
          <cell r="AH11">
            <v>92</v>
          </cell>
          <cell r="AI11">
            <v>69</v>
          </cell>
          <cell r="AJ11">
            <v>63</v>
          </cell>
        </row>
        <row r="12">
          <cell r="A12" t="str">
            <v>B.310 - CASA FORTE - PE</v>
          </cell>
          <cell r="B12" t="str">
            <v>H</v>
          </cell>
          <cell r="C12">
            <v>99</v>
          </cell>
          <cell r="D12">
            <v>94</v>
          </cell>
          <cell r="E12">
            <v>83</v>
          </cell>
          <cell r="F12">
            <v>64</v>
          </cell>
          <cell r="G12">
            <v>97</v>
          </cell>
          <cell r="H12">
            <v>86</v>
          </cell>
          <cell r="I12">
            <v>74</v>
          </cell>
          <cell r="J12">
            <v>50</v>
          </cell>
          <cell r="K12">
            <v>77</v>
          </cell>
          <cell r="L12">
            <v>76</v>
          </cell>
          <cell r="M12">
            <v>54</v>
          </cell>
          <cell r="N12">
            <v>63</v>
          </cell>
          <cell r="O12">
            <v>66</v>
          </cell>
          <cell r="P12">
            <v>50</v>
          </cell>
          <cell r="Q12">
            <v>79</v>
          </cell>
          <cell r="R12">
            <v>84</v>
          </cell>
          <cell r="S12">
            <v>63</v>
          </cell>
          <cell r="T12">
            <v>52</v>
          </cell>
          <cell r="U12">
            <v>79</v>
          </cell>
          <cell r="V12">
            <v>71</v>
          </cell>
          <cell r="W12">
            <v>76</v>
          </cell>
          <cell r="X12">
            <v>82</v>
          </cell>
          <cell r="Y12">
            <v>74</v>
          </cell>
          <cell r="Z12">
            <v>68</v>
          </cell>
          <cell r="AA12">
            <v>84</v>
          </cell>
          <cell r="AB12">
            <v>84</v>
          </cell>
          <cell r="AC12">
            <v>80</v>
          </cell>
          <cell r="AD12">
            <v>71</v>
          </cell>
          <cell r="AE12">
            <v>79</v>
          </cell>
          <cell r="AF12">
            <v>74</v>
          </cell>
          <cell r="AG12">
            <v>78</v>
          </cell>
          <cell r="AH12">
            <v>89</v>
          </cell>
          <cell r="AI12">
            <v>77</v>
          </cell>
          <cell r="AJ12">
            <v>68</v>
          </cell>
        </row>
        <row r="13">
          <cell r="A13" t="str">
            <v>B.337 - TACARUNA - PE</v>
          </cell>
          <cell r="B13" t="str">
            <v>H</v>
          </cell>
          <cell r="C13">
            <v>94</v>
          </cell>
          <cell r="D13">
            <v>100</v>
          </cell>
          <cell r="E13">
            <v>77</v>
          </cell>
          <cell r="F13">
            <v>84</v>
          </cell>
          <cell r="G13">
            <v>73</v>
          </cell>
          <cell r="H13">
            <v>94</v>
          </cell>
          <cell r="I13">
            <v>93</v>
          </cell>
          <cell r="J13">
            <v>88</v>
          </cell>
          <cell r="K13">
            <v>82</v>
          </cell>
          <cell r="L13">
            <v>97</v>
          </cell>
          <cell r="M13">
            <v>56</v>
          </cell>
          <cell r="N13">
            <v>58</v>
          </cell>
          <cell r="O13">
            <v>51</v>
          </cell>
          <cell r="P13">
            <v>48</v>
          </cell>
          <cell r="Q13">
            <v>41</v>
          </cell>
          <cell r="R13">
            <v>92</v>
          </cell>
          <cell r="S13">
            <v>64</v>
          </cell>
          <cell r="T13">
            <v>87</v>
          </cell>
          <cell r="U13">
            <v>62</v>
          </cell>
          <cell r="V13">
            <v>85</v>
          </cell>
          <cell r="W13">
            <v>79</v>
          </cell>
          <cell r="X13">
            <v>85</v>
          </cell>
          <cell r="AA13">
            <v>86</v>
          </cell>
          <cell r="AB13">
            <v>97</v>
          </cell>
          <cell r="AC13">
            <v>94</v>
          </cell>
          <cell r="AD13">
            <v>93</v>
          </cell>
          <cell r="AE13">
            <v>87</v>
          </cell>
          <cell r="AF13">
            <v>91</v>
          </cell>
          <cell r="AG13">
            <v>69</v>
          </cell>
          <cell r="AH13">
            <v>97</v>
          </cell>
          <cell r="AI13">
            <v>68</v>
          </cell>
          <cell r="AJ13">
            <v>80</v>
          </cell>
        </row>
        <row r="14">
          <cell r="A14" t="str">
            <v>B.339 - CARUARU - PE</v>
          </cell>
          <cell r="B14" t="str">
            <v>H</v>
          </cell>
          <cell r="C14">
            <v>92</v>
          </cell>
          <cell r="D14">
            <v>80</v>
          </cell>
          <cell r="E14">
            <v>72</v>
          </cell>
          <cell r="F14">
            <v>42</v>
          </cell>
          <cell r="I14">
            <v>70</v>
          </cell>
          <cell r="J14">
            <v>74</v>
          </cell>
          <cell r="K14">
            <v>86</v>
          </cell>
          <cell r="L14">
            <v>85</v>
          </cell>
          <cell r="M14">
            <v>50</v>
          </cell>
          <cell r="N14">
            <v>37</v>
          </cell>
          <cell r="O14">
            <v>58</v>
          </cell>
          <cell r="P14">
            <v>45</v>
          </cell>
          <cell r="Q14">
            <v>69</v>
          </cell>
          <cell r="R14">
            <v>69</v>
          </cell>
          <cell r="S14">
            <v>48</v>
          </cell>
          <cell r="T14">
            <v>79</v>
          </cell>
          <cell r="U14">
            <v>64</v>
          </cell>
          <cell r="V14">
            <v>75</v>
          </cell>
          <cell r="W14">
            <v>94</v>
          </cell>
          <cell r="X14">
            <v>79</v>
          </cell>
          <cell r="AA14">
            <v>98</v>
          </cell>
          <cell r="AB14">
            <v>95</v>
          </cell>
          <cell r="AC14">
            <v>93</v>
          </cell>
          <cell r="AD14">
            <v>90</v>
          </cell>
          <cell r="AE14">
            <v>88</v>
          </cell>
          <cell r="AF14">
            <v>93</v>
          </cell>
          <cell r="AG14">
            <v>79</v>
          </cell>
          <cell r="AH14">
            <v>81</v>
          </cell>
          <cell r="AI14">
            <v>69</v>
          </cell>
          <cell r="AJ14">
            <v>64</v>
          </cell>
        </row>
        <row r="15">
          <cell r="A15" t="str">
            <v>B.341 - BOA VIAGEM - PE</v>
          </cell>
          <cell r="B15" t="str">
            <v>H</v>
          </cell>
          <cell r="C15">
            <v>82</v>
          </cell>
          <cell r="D15">
            <v>86</v>
          </cell>
          <cell r="E15">
            <v>87</v>
          </cell>
          <cell r="F15">
            <v>58</v>
          </cell>
          <cell r="G15">
            <v>89</v>
          </cell>
          <cell r="H15">
            <v>67</v>
          </cell>
          <cell r="I15">
            <v>76</v>
          </cell>
          <cell r="J15">
            <v>62</v>
          </cell>
          <cell r="K15">
            <v>86</v>
          </cell>
          <cell r="L15">
            <v>64</v>
          </cell>
          <cell r="M15">
            <v>63</v>
          </cell>
          <cell r="N15">
            <v>47</v>
          </cell>
          <cell r="O15">
            <v>59</v>
          </cell>
          <cell r="P15">
            <v>60</v>
          </cell>
          <cell r="Q15">
            <v>65</v>
          </cell>
          <cell r="R15">
            <v>72</v>
          </cell>
          <cell r="S15">
            <v>70</v>
          </cell>
          <cell r="T15">
            <v>56</v>
          </cell>
          <cell r="U15">
            <v>72</v>
          </cell>
          <cell r="V15">
            <v>74</v>
          </cell>
          <cell r="W15">
            <v>82</v>
          </cell>
          <cell r="X15">
            <v>94</v>
          </cell>
          <cell r="Y15">
            <v>75</v>
          </cell>
          <cell r="Z15">
            <v>88</v>
          </cell>
          <cell r="AA15">
            <v>74</v>
          </cell>
          <cell r="AB15">
            <v>91</v>
          </cell>
          <cell r="AC15">
            <v>90</v>
          </cell>
          <cell r="AD15">
            <v>90</v>
          </cell>
          <cell r="AE15">
            <v>86</v>
          </cell>
          <cell r="AF15">
            <v>90</v>
          </cell>
          <cell r="AG15">
            <v>89</v>
          </cell>
          <cell r="AH15">
            <v>92</v>
          </cell>
          <cell r="AI15">
            <v>74</v>
          </cell>
          <cell r="AJ15">
            <v>68</v>
          </cell>
        </row>
        <row r="16">
          <cell r="A16" t="str">
            <v>B.140 - SÃO LUÍS - MA</v>
          </cell>
          <cell r="B16" t="str">
            <v>H</v>
          </cell>
          <cell r="C16">
            <v>1</v>
          </cell>
          <cell r="D16">
            <v>69</v>
          </cell>
          <cell r="E16">
            <v>1</v>
          </cell>
          <cell r="F16">
            <v>42</v>
          </cell>
          <cell r="G16">
            <v>1</v>
          </cell>
          <cell r="H16">
            <v>64</v>
          </cell>
          <cell r="I16">
            <v>1</v>
          </cell>
          <cell r="J16">
            <v>39</v>
          </cell>
          <cell r="K16">
            <v>1</v>
          </cell>
          <cell r="L16">
            <v>72</v>
          </cell>
          <cell r="M16">
            <v>1</v>
          </cell>
          <cell r="N16">
            <v>29</v>
          </cell>
          <cell r="O16">
            <v>1</v>
          </cell>
          <cell r="P16">
            <v>51</v>
          </cell>
          <cell r="Q16">
            <v>1</v>
          </cell>
          <cell r="R16">
            <v>51</v>
          </cell>
          <cell r="S16">
            <v>1</v>
          </cell>
          <cell r="T16">
            <v>41</v>
          </cell>
          <cell r="U16">
            <v>1</v>
          </cell>
          <cell r="V16">
            <v>52</v>
          </cell>
          <cell r="W16">
            <v>1</v>
          </cell>
          <cell r="X16">
            <v>50</v>
          </cell>
          <cell r="AA16">
            <v>1</v>
          </cell>
          <cell r="AB16">
            <v>87</v>
          </cell>
          <cell r="AC16">
            <v>1</v>
          </cell>
          <cell r="AD16">
            <v>87</v>
          </cell>
          <cell r="AE16">
            <v>1</v>
          </cell>
          <cell r="AF16">
            <v>95</v>
          </cell>
          <cell r="AG16">
            <v>1</v>
          </cell>
          <cell r="AH16">
            <v>88</v>
          </cell>
          <cell r="AI16">
            <v>1</v>
          </cell>
          <cell r="AJ16">
            <v>52</v>
          </cell>
        </row>
        <row r="17">
          <cell r="A17" t="str">
            <v>B.034 - JOÃO PESSOA - PB</v>
          </cell>
          <cell r="B17" t="str">
            <v>H</v>
          </cell>
          <cell r="C17">
            <v>1</v>
          </cell>
          <cell r="D17">
            <v>85</v>
          </cell>
          <cell r="E17">
            <v>1</v>
          </cell>
          <cell r="F17">
            <v>84</v>
          </cell>
          <cell r="G17">
            <v>1</v>
          </cell>
          <cell r="H17">
            <v>65</v>
          </cell>
          <cell r="I17">
            <v>1</v>
          </cell>
          <cell r="J17">
            <v>62</v>
          </cell>
          <cell r="K17">
            <v>1</v>
          </cell>
          <cell r="L17">
            <v>73</v>
          </cell>
          <cell r="M17">
            <v>1</v>
          </cell>
          <cell r="N17">
            <v>49</v>
          </cell>
          <cell r="O17">
            <v>1</v>
          </cell>
          <cell r="P17">
            <v>50</v>
          </cell>
          <cell r="Q17">
            <v>1</v>
          </cell>
          <cell r="R17">
            <v>32</v>
          </cell>
          <cell r="S17">
            <v>1</v>
          </cell>
          <cell r="T17">
            <v>48</v>
          </cell>
          <cell r="U17">
            <v>1</v>
          </cell>
          <cell r="V17">
            <v>67</v>
          </cell>
          <cell r="W17">
            <v>1</v>
          </cell>
          <cell r="X17">
            <v>94</v>
          </cell>
          <cell r="Y17">
            <v>1</v>
          </cell>
          <cell r="Z17">
            <v>68</v>
          </cell>
          <cell r="AA17">
            <v>1</v>
          </cell>
          <cell r="AB17">
            <v>87</v>
          </cell>
          <cell r="AC17">
            <v>1</v>
          </cell>
          <cell r="AD17">
            <v>88</v>
          </cell>
          <cell r="AE17">
            <v>1</v>
          </cell>
          <cell r="AF17">
            <v>91</v>
          </cell>
          <cell r="AG17">
            <v>1</v>
          </cell>
          <cell r="AH17">
            <v>91</v>
          </cell>
          <cell r="AI17">
            <v>1</v>
          </cell>
          <cell r="AJ17">
            <v>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"/>
      <sheetName val="Grafico Deuda"/>
      <sheetName val="DF Neta"/>
      <sheetName val="Ratio"/>
      <sheetName val="One Off"/>
      <sheetName val="Arriendos operativos"/>
      <sheetName val="Hoja1"/>
      <sheetName val="Deuda &amp; Ratios Financieros 1Q20"/>
    </sheetNames>
    <definedNames>
      <definedName name="plotting.DialogEnd" refersTo="#¡REF!"/>
      <definedName name="plotting.DialogOK" refersTo="#¡REF!"/>
    </definedNames>
    <sheetDataSet>
      <sheetData sheetId="0">
        <row r="4">
          <cell r="F4">
            <v>4421905365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Ativo"/>
      <sheetName val="Passivo"/>
      <sheetName val="Premissas"/>
      <sheetName val="IR e C.Social"/>
      <sheetName val="Lucros e Perdas"/>
      <sheetName val="Fluxo de Caixa"/>
      <sheetName val="fluxo"/>
      <sheetName val="Vendas"/>
      <sheetName val="BALANÇO"/>
      <sheetName val="Empréstimos"/>
      <sheetName val="plano ordenados"/>
      <sheetName val="Projeção Despesas"/>
      <sheetName val="Módulo1"/>
      <sheetName val="Plan14"/>
      <sheetName val="RESUMO"/>
      <sheetName val="Macro1"/>
      <sheetName val="Balance"/>
      <sheetName val="PLAAVIC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C15"/>
  <sheetViews>
    <sheetView showGridLines="0" tabSelected="1" workbookViewId="0"/>
  </sheetViews>
  <sheetFormatPr baseColWidth="10" defaultColWidth="11.42578125" defaultRowHeight="15"/>
  <sheetData>
    <row r="3" spans="3:3" ht="61.5">
      <c r="C3" s="46" t="s">
        <v>0</v>
      </c>
    </row>
    <row r="4" spans="3:3" ht="61.5">
      <c r="C4" s="46" t="s">
        <v>193</v>
      </c>
    </row>
    <row r="5" spans="3:3">
      <c r="C5" s="220" t="s">
        <v>1</v>
      </c>
    </row>
    <row r="6" spans="3:3">
      <c r="C6" s="220" t="s">
        <v>175</v>
      </c>
    </row>
    <row r="7" spans="3:3">
      <c r="C7" s="220" t="s">
        <v>174</v>
      </c>
    </row>
    <row r="8" spans="3:3">
      <c r="C8" s="220" t="s">
        <v>176</v>
      </c>
    </row>
    <row r="9" spans="3:3">
      <c r="C9" s="220" t="s">
        <v>173</v>
      </c>
    </row>
    <row r="10" spans="3:3">
      <c r="C10" s="336" t="s">
        <v>191</v>
      </c>
    </row>
    <row r="11" spans="3:3">
      <c r="C11" s="336" t="s">
        <v>192</v>
      </c>
    </row>
    <row r="12" spans="3:3">
      <c r="C12" s="220" t="s">
        <v>177</v>
      </c>
    </row>
    <row r="13" spans="3:3">
      <c r="C13" s="220" t="s">
        <v>178</v>
      </c>
    </row>
    <row r="14" spans="3:3">
      <c r="C14" s="220" t="s">
        <v>179</v>
      </c>
    </row>
    <row r="15" spans="3:3">
      <c r="C15" s="220" t="s">
        <v>180</v>
      </c>
    </row>
  </sheetData>
  <hyperlinks>
    <hyperlink ref="C5" location="EBITDA!A1" display="EBITDA" xr:uid="{B709B9C5-6F74-4E3A-9E52-D57B125DBB51}"/>
    <hyperlink ref="C6" location="'EERR Resumen'!A1" display="Estado de Resultados Resumen" xr:uid="{227F7924-B918-414B-9445-28BBDE18D7EF}"/>
    <hyperlink ref="C7" location="'EERR Q'!A1" display="Estado de Resultados Trimestre" xr:uid="{8D3140DE-F2B3-4124-895E-35D6BD802031}"/>
    <hyperlink ref="C8" location="'EERR Acumulado'!A1" display="Estado de Resultados YTD" xr:uid="{C3558ADE-3195-4865-B16F-5B1869E09AAB}"/>
    <hyperlink ref="C9" location="'EEFF x UN'!A1" display="Estados Financieros por Unidad de Negocio" xr:uid="{797D73F7-AD85-4FE3-9FFE-9DD2C5147ADD}"/>
    <hyperlink ref="C12" location="'Balance Resum'!A1" display="Balance Resumen" xr:uid="{1693F093-1C0D-467B-98C6-CE53EA361DC7}"/>
    <hyperlink ref="C13" location="'Balance x Pais'!A1" display="Balance por País" xr:uid="{C6938E5D-9D91-42D6-BC57-ABD33D2E2EF9}"/>
    <hyperlink ref="C14" location="Ratios!A1" display="Ratios" xr:uid="{3F703397-4B78-4928-BA5B-A2FEF165D422}"/>
    <hyperlink ref="C15" location="Flujo!A1" display="Flujo" xr:uid="{289A872A-DBA9-45A5-B8F7-7E09EC89558C}"/>
    <hyperlink ref="C10" location="'EEFF x País Q'!A1" display="Estados Financieros por País Trimestre" xr:uid="{F4AB5FBB-15B1-4D30-8CA1-7411C83E1497}"/>
    <hyperlink ref="C11" location="'EEFF x País Acum'!A1" display="Estados Financieros por País Acumulado" xr:uid="{A556695A-EE8C-4D3F-AD91-0AB32D36BCE7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7"/>
  <sheetViews>
    <sheetView showGridLines="0" zoomScaleNormal="100" workbookViewId="0"/>
  </sheetViews>
  <sheetFormatPr baseColWidth="10" defaultColWidth="11.42578125" defaultRowHeight="16.5"/>
  <cols>
    <col min="1" max="1" width="1.28515625" style="43" customWidth="1"/>
    <col min="2" max="2" width="17.5703125" style="43" customWidth="1"/>
    <col min="3" max="4" width="10.7109375" style="43" customWidth="1"/>
    <col min="5" max="5" width="6.5703125" style="43" customWidth="1"/>
    <col min="6" max="6" width="0.85546875" style="43" customWidth="1"/>
    <col min="7" max="7" width="10.7109375" style="43" customWidth="1"/>
    <col min="8" max="8" width="9.85546875" style="43" bestFit="1" customWidth="1"/>
    <col min="9" max="9" width="6.5703125" style="43" customWidth="1"/>
    <col min="10" max="10" width="0.85546875" style="43" customWidth="1"/>
    <col min="11" max="12" width="9.85546875" style="43" bestFit="1" customWidth="1"/>
    <col min="13" max="13" width="6.5703125" style="43" customWidth="1"/>
    <col min="14" max="16384" width="11.42578125" style="43"/>
  </cols>
  <sheetData>
    <row r="1" spans="2:13" ht="6.75" customHeight="1"/>
    <row r="2" spans="2:13" ht="23.25">
      <c r="B2" s="293" t="s">
        <v>244</v>
      </c>
      <c r="C2" s="104"/>
    </row>
    <row r="4" spans="2:13" ht="18" customHeight="1">
      <c r="B4" s="203"/>
      <c r="C4" s="394" t="s">
        <v>168</v>
      </c>
      <c r="D4" s="394"/>
      <c r="E4" s="394"/>
      <c r="F4" s="204"/>
      <c r="G4" s="394" t="s">
        <v>169</v>
      </c>
      <c r="H4" s="394"/>
      <c r="I4" s="394"/>
      <c r="J4" s="205"/>
      <c r="K4" s="394" t="s">
        <v>170</v>
      </c>
      <c r="L4" s="394"/>
      <c r="M4" s="394"/>
    </row>
    <row r="5" spans="2:13" ht="18" customHeight="1">
      <c r="B5" s="206"/>
      <c r="C5" s="207" t="s">
        <v>238</v>
      </c>
      <c r="D5" s="207" t="s">
        <v>167</v>
      </c>
      <c r="E5" s="207" t="s">
        <v>2</v>
      </c>
      <c r="F5" s="206"/>
      <c r="G5" s="207" t="s">
        <v>238</v>
      </c>
      <c r="H5" s="207" t="s">
        <v>167</v>
      </c>
      <c r="I5" s="207" t="s">
        <v>2</v>
      </c>
      <c r="J5" s="206"/>
      <c r="K5" s="207" t="s">
        <v>238</v>
      </c>
      <c r="L5" s="207" t="s">
        <v>167</v>
      </c>
      <c r="M5" s="208" t="s">
        <v>2</v>
      </c>
    </row>
    <row r="6" spans="2:13" ht="18" customHeight="1">
      <c r="B6" s="209" t="s">
        <v>57</v>
      </c>
      <c r="C6" s="210">
        <v>6204154.9400000004</v>
      </c>
      <c r="D6" s="210">
        <v>6551686.5779999997</v>
      </c>
      <c r="E6" s="211">
        <v>-5.3044606737901789E-2</v>
      </c>
      <c r="F6" s="211"/>
      <c r="G6" s="210">
        <v>5869334.7589999996</v>
      </c>
      <c r="H6" s="210">
        <v>5250496.8969999999</v>
      </c>
      <c r="I6" s="211">
        <v>0.11786272311742296</v>
      </c>
      <c r="J6" s="211"/>
      <c r="K6" s="210">
        <v>991844.96499999997</v>
      </c>
      <c r="L6" s="210">
        <v>1509789.024</v>
      </c>
      <c r="M6" s="211">
        <v>-0.34305724228128975</v>
      </c>
    </row>
    <row r="7" spans="2:13" ht="18" customHeight="1">
      <c r="B7" s="209" t="s">
        <v>58</v>
      </c>
      <c r="C7" s="210">
        <v>2159323.2769999998</v>
      </c>
      <c r="D7" s="210">
        <v>1643998.11</v>
      </c>
      <c r="E7" s="211">
        <v>0.31345849114145241</v>
      </c>
      <c r="F7" s="211"/>
      <c r="G7" s="210">
        <v>941708.74699999997</v>
      </c>
      <c r="H7" s="210">
        <v>756802.37800000003</v>
      </c>
      <c r="I7" s="211">
        <v>0.24432582980070916</v>
      </c>
      <c r="J7" s="211"/>
      <c r="K7" s="210">
        <v>1295086.9820000001</v>
      </c>
      <c r="L7" s="210">
        <v>961874.07</v>
      </c>
      <c r="M7" s="211">
        <v>0.3464205163571985</v>
      </c>
    </row>
    <row r="8" spans="2:13" ht="18" customHeight="1">
      <c r="B8" s="209" t="s">
        <v>236</v>
      </c>
      <c r="C8" s="210">
        <v>1599372.43</v>
      </c>
      <c r="D8" s="210">
        <v>0</v>
      </c>
      <c r="E8" s="211" t="s">
        <v>24</v>
      </c>
      <c r="F8" s="211"/>
      <c r="G8" s="210">
        <v>1294694.405</v>
      </c>
      <c r="H8" s="210">
        <v>0</v>
      </c>
      <c r="I8" s="211" t="s">
        <v>24</v>
      </c>
      <c r="J8" s="211"/>
      <c r="K8" s="210">
        <v>-150192.38500000001</v>
      </c>
      <c r="L8" s="210">
        <v>0</v>
      </c>
      <c r="M8" s="211" t="s">
        <v>24</v>
      </c>
    </row>
    <row r="9" spans="2:13" ht="18" customHeight="1">
      <c r="B9" s="209" t="s">
        <v>59</v>
      </c>
      <c r="C9" s="210">
        <v>1292118.652</v>
      </c>
      <c r="D9" s="210">
        <v>991373.07700000005</v>
      </c>
      <c r="E9" s="211">
        <v>0.30336266132028511</v>
      </c>
      <c r="F9" s="211"/>
      <c r="G9" s="210">
        <v>795338.89899999998</v>
      </c>
      <c r="H9" s="210">
        <v>526603.22499999998</v>
      </c>
      <c r="I9" s="211">
        <v>0.51031908131591863</v>
      </c>
      <c r="J9" s="211"/>
      <c r="K9" s="210">
        <v>488610.37199999997</v>
      </c>
      <c r="L9" s="210">
        <v>457888.93699999998</v>
      </c>
      <c r="M9" s="211">
        <v>6.7093638910083575E-2</v>
      </c>
    </row>
    <row r="10" spans="2:13" ht="18" customHeight="1">
      <c r="B10" s="209" t="s">
        <v>60</v>
      </c>
      <c r="C10" s="210">
        <v>1476598.5970000001</v>
      </c>
      <c r="D10" s="210">
        <v>1338904.068</v>
      </c>
      <c r="E10" s="211">
        <v>0.10284122088424352</v>
      </c>
      <c r="F10" s="211"/>
      <c r="G10" s="210">
        <v>425940.74599999998</v>
      </c>
      <c r="H10" s="210">
        <v>406645.91200000001</v>
      </c>
      <c r="I10" s="211">
        <v>4.7448734711490248E-2</v>
      </c>
      <c r="J10" s="211"/>
      <c r="K10" s="210">
        <v>899401.87899999996</v>
      </c>
      <c r="L10" s="210">
        <v>814294.30599999998</v>
      </c>
      <c r="M10" s="211">
        <v>0.10451696932288268</v>
      </c>
    </row>
    <row r="11" spans="2:13" ht="18" customHeight="1">
      <c r="B11" s="209" t="s">
        <v>61</v>
      </c>
      <c r="C11" s="210">
        <v>1339830.5460000001</v>
      </c>
      <c r="D11" s="210">
        <v>1425545.648</v>
      </c>
      <c r="E11" s="211">
        <v>-6.0127925135372462E-2</v>
      </c>
      <c r="F11" s="211"/>
      <c r="G11" s="210">
        <v>231504.03</v>
      </c>
      <c r="H11" s="210">
        <v>276701.49099999998</v>
      </c>
      <c r="I11" s="211">
        <v>-0.16334375661170542</v>
      </c>
      <c r="J11" s="211"/>
      <c r="K11" s="210">
        <v>988125.04299999995</v>
      </c>
      <c r="L11" s="210">
        <v>990411.24100000004</v>
      </c>
      <c r="M11" s="211">
        <v>-2.308332039619998E-3</v>
      </c>
    </row>
    <row r="12" spans="2:13" ht="18" customHeight="1">
      <c r="B12" s="212" t="s">
        <v>85</v>
      </c>
      <c r="C12" s="213">
        <v>14071398.442000002</v>
      </c>
      <c r="D12" s="213">
        <v>11951507.481000001</v>
      </c>
      <c r="E12" s="214">
        <v>0.17737435753356756</v>
      </c>
      <c r="F12" s="215"/>
      <c r="G12" s="213">
        <v>9558521.5859999973</v>
      </c>
      <c r="H12" s="213">
        <v>7217249.9030000009</v>
      </c>
      <c r="I12" s="214">
        <v>0.32439942006536282</v>
      </c>
      <c r="J12" s="215"/>
      <c r="K12" s="213">
        <v>4512876.8559999997</v>
      </c>
      <c r="L12" s="213">
        <v>4734257.5779999997</v>
      </c>
      <c r="M12" s="214">
        <v>-4.6761444292501508E-2</v>
      </c>
    </row>
    <row r="13" spans="2:13" ht="18" customHeight="1">
      <c r="B13" s="209" t="s">
        <v>86</v>
      </c>
      <c r="C13" s="210">
        <v>1144743.5764202005</v>
      </c>
      <c r="D13" s="210">
        <v>839581.1801502672</v>
      </c>
      <c r="E13" s="211">
        <v>0.36346979123009371</v>
      </c>
      <c r="F13" s="211"/>
      <c r="G13" s="210">
        <v>388089.38963931124</v>
      </c>
      <c r="H13" s="210">
        <v>289075.73336403922</v>
      </c>
      <c r="I13" s="211">
        <v>0.34251804924276374</v>
      </c>
      <c r="J13" s="211"/>
      <c r="K13" s="210">
        <v>756654.18678088929</v>
      </c>
      <c r="L13" s="210">
        <v>550505.44678622822</v>
      </c>
      <c r="M13" s="211">
        <v>0.37447175354599627</v>
      </c>
    </row>
    <row r="14" spans="2:13" ht="18" customHeight="1">
      <c r="B14" s="216" t="s">
        <v>22</v>
      </c>
      <c r="C14" s="201">
        <v>12926654.865579801</v>
      </c>
      <c r="D14" s="201">
        <v>11111926.300849734</v>
      </c>
      <c r="E14" s="202">
        <v>0.16331358898513337</v>
      </c>
      <c r="F14" s="217"/>
      <c r="G14" s="201">
        <v>9170432.1963606868</v>
      </c>
      <c r="H14" s="201">
        <v>6928174.1696359618</v>
      </c>
      <c r="I14" s="202">
        <v>0.32364342636648002</v>
      </c>
      <c r="J14" s="217"/>
      <c r="K14" s="201">
        <v>3756222.6692191102</v>
      </c>
      <c r="L14" s="201">
        <v>4183752.1312137716</v>
      </c>
      <c r="M14" s="202">
        <v>-0.10218804761519862</v>
      </c>
    </row>
    <row r="17" spans="6:6">
      <c r="F17" s="44"/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7030A0"/>
  </sheetPr>
  <dimension ref="A1:Q35"/>
  <sheetViews>
    <sheetView workbookViewId="0">
      <selection activeCell="B17" sqref="B17"/>
    </sheetView>
  </sheetViews>
  <sheetFormatPr baseColWidth="10" defaultColWidth="11.42578125" defaultRowHeight="14.25" outlineLevelCol="1"/>
  <cols>
    <col min="1" max="1" width="25.28515625" style="5" bestFit="1" customWidth="1"/>
    <col min="2" max="2" width="13.85546875" style="5" bestFit="1" customWidth="1"/>
    <col min="3" max="3" width="8.7109375" style="5" bestFit="1" customWidth="1"/>
    <col min="4" max="4" width="8.85546875" style="5" bestFit="1" customWidth="1"/>
    <col min="5" max="5" width="1.42578125" style="5" customWidth="1"/>
    <col min="6" max="6" width="10.5703125" style="5" customWidth="1" outlineLevel="1"/>
    <col min="7" max="7" width="10.85546875" style="5" customWidth="1" outlineLevel="1"/>
    <col min="8" max="8" width="7.85546875" style="5" customWidth="1" outlineLevel="1"/>
    <col min="9" max="9" width="9.140625" style="5" bestFit="1" customWidth="1"/>
    <col min="10" max="10" width="27.42578125" style="5" bestFit="1" customWidth="1"/>
    <col min="11" max="11" width="10" style="5" bestFit="1" customWidth="1"/>
    <col min="12" max="12" width="8.7109375" style="5" bestFit="1" customWidth="1"/>
    <col min="13" max="13" width="8.85546875" style="5" bestFit="1" customWidth="1"/>
    <col min="14" max="14" width="1.42578125" style="5" customWidth="1"/>
    <col min="15" max="15" width="11.5703125" style="5" customWidth="1" outlineLevel="1"/>
    <col min="16" max="16" width="11.140625" style="5" customWidth="1" outlineLevel="1"/>
    <col min="17" max="17" width="10.140625" style="5" customWidth="1" outlineLevel="1"/>
    <col min="18" max="16384" width="11.42578125" style="5"/>
  </cols>
  <sheetData>
    <row r="1" spans="1:17">
      <c r="A1" s="16" t="s">
        <v>87</v>
      </c>
      <c r="B1" s="14"/>
      <c r="C1" s="14"/>
      <c r="D1" s="15"/>
      <c r="E1" s="6"/>
      <c r="F1" s="14"/>
      <c r="G1" s="14"/>
      <c r="H1" s="15"/>
      <c r="J1" s="16" t="s">
        <v>88</v>
      </c>
      <c r="K1" s="14"/>
      <c r="L1" s="14"/>
      <c r="M1" s="15"/>
      <c r="N1" s="6"/>
      <c r="O1" s="14"/>
      <c r="P1" s="14"/>
      <c r="Q1" s="15"/>
    </row>
    <row r="2" spans="1:17">
      <c r="A2" s="17"/>
      <c r="B2" s="415" t="e">
        <f>+#REF!</f>
        <v>#REF!</v>
      </c>
      <c r="C2" s="415"/>
      <c r="D2" s="415"/>
      <c r="E2" s="6"/>
      <c r="F2" s="416" t="e">
        <f>+#REF!</f>
        <v>#REF!</v>
      </c>
      <c r="G2" s="416"/>
      <c r="H2" s="416"/>
      <c r="J2" s="17"/>
      <c r="K2" s="415" t="e">
        <f>+#REF!</f>
        <v>#REF!</v>
      </c>
      <c r="L2" s="415"/>
      <c r="M2" s="415"/>
      <c r="N2" s="6"/>
      <c r="O2" s="416" t="e">
        <f>+#REF!</f>
        <v>#REF!</v>
      </c>
      <c r="P2" s="416"/>
      <c r="Q2" s="416"/>
    </row>
    <row r="3" spans="1:17">
      <c r="A3" s="17"/>
      <c r="B3" s="118" t="e">
        <f>+#REF!</f>
        <v>#REF!</v>
      </c>
      <c r="C3" s="18" t="e">
        <f>+#REF!</f>
        <v>#REF!</v>
      </c>
      <c r="D3" s="119" t="e">
        <f>+#REF!</f>
        <v>#REF!</v>
      </c>
      <c r="E3" s="6"/>
      <c r="F3" s="22" t="e">
        <f>+B3</f>
        <v>#REF!</v>
      </c>
      <c r="G3" s="22" t="e">
        <f>+C3</f>
        <v>#REF!</v>
      </c>
      <c r="H3" s="119" t="e">
        <f>+D3</f>
        <v>#REF!</v>
      </c>
      <c r="J3" s="17"/>
      <c r="K3" s="118" t="e">
        <f t="shared" ref="K3:M8" si="0">+B3</f>
        <v>#REF!</v>
      </c>
      <c r="L3" s="18" t="e">
        <f t="shared" si="0"/>
        <v>#REF!</v>
      </c>
      <c r="M3" s="119" t="e">
        <f t="shared" si="0"/>
        <v>#REF!</v>
      </c>
      <c r="N3" s="6"/>
      <c r="O3" s="22" t="e">
        <f>+K3</f>
        <v>#REF!</v>
      </c>
      <c r="P3" s="22" t="e">
        <f>+L3</f>
        <v>#REF!</v>
      </c>
      <c r="Q3" s="119" t="e">
        <f>+M3</f>
        <v>#REF!</v>
      </c>
    </row>
    <row r="4" spans="1:17" ht="12.75" customHeight="1">
      <c r="A4" s="7" t="s">
        <v>89</v>
      </c>
      <c r="B4" s="8" t="e">
        <f>+#REF!</f>
        <v>#REF!</v>
      </c>
      <c r="C4" s="9" t="e">
        <f>+#REF!</f>
        <v>#REF!</v>
      </c>
      <c r="D4" s="10" t="e">
        <f>+B4/C4-1</f>
        <v>#REF!</v>
      </c>
      <c r="E4" s="4"/>
      <c r="F4" s="8" t="e">
        <f>+#REF!</f>
        <v>#REF!</v>
      </c>
      <c r="G4" s="9" t="e">
        <f>+#REF!</f>
        <v>#REF!</v>
      </c>
      <c r="H4" s="10" t="e">
        <f>+F4/G4-1</f>
        <v>#REF!</v>
      </c>
      <c r="I4" s="11"/>
      <c r="J4" s="7" t="s">
        <v>89</v>
      </c>
      <c r="K4" s="8" t="e">
        <f t="shared" si="0"/>
        <v>#REF!</v>
      </c>
      <c r="L4" s="9" t="e">
        <f t="shared" si="0"/>
        <v>#REF!</v>
      </c>
      <c r="M4" s="10" t="e">
        <f t="shared" si="0"/>
        <v>#REF!</v>
      </c>
      <c r="N4" s="4"/>
      <c r="O4" s="8" t="e">
        <f>+F4</f>
        <v>#REF!</v>
      </c>
      <c r="P4" s="8" t="e">
        <f t="shared" ref="P4:Q8" si="1">+G4</f>
        <v>#REF!</v>
      </c>
      <c r="Q4" s="10" t="e">
        <f t="shared" si="1"/>
        <v>#REF!</v>
      </c>
    </row>
    <row r="5" spans="1:17" ht="12.75" customHeight="1">
      <c r="A5" s="7" t="s">
        <v>90</v>
      </c>
      <c r="B5" s="8">
        <v>13888.262620778316</v>
      </c>
      <c r="C5" s="8">
        <v>11383.017945783962</v>
      </c>
      <c r="D5" s="10">
        <f>+B5/C5-1</f>
        <v>0.22008615702149936</v>
      </c>
      <c r="E5" s="4"/>
      <c r="F5" s="8">
        <v>39327.614610525503</v>
      </c>
      <c r="G5" s="8">
        <v>32641.607908465779</v>
      </c>
      <c r="H5" s="10">
        <f>+F5/G5-1</f>
        <v>0.20483080125246134</v>
      </c>
      <c r="I5" s="11"/>
      <c r="J5" s="7" t="s">
        <v>90</v>
      </c>
      <c r="K5" s="8">
        <f t="shared" si="0"/>
        <v>13888.262620778316</v>
      </c>
      <c r="L5" s="9">
        <f t="shared" si="0"/>
        <v>11383.017945783962</v>
      </c>
      <c r="M5" s="10">
        <f t="shared" si="0"/>
        <v>0.22008615702149936</v>
      </c>
      <c r="N5" s="4"/>
      <c r="O5" s="8">
        <f>+F5</f>
        <v>39327.614610525503</v>
      </c>
      <c r="P5" s="8">
        <f t="shared" si="1"/>
        <v>32641.607908465779</v>
      </c>
      <c r="Q5" s="10">
        <f t="shared" si="1"/>
        <v>0.20483080125246134</v>
      </c>
    </row>
    <row r="6" spans="1:17" ht="12.75" customHeight="1">
      <c r="A6" s="7" t="s">
        <v>91</v>
      </c>
      <c r="B6" s="8">
        <v>1990.6320001299996</v>
      </c>
      <c r="C6" s="8">
        <v>2049.5053965015722</v>
      </c>
      <c r="D6" s="10">
        <f>+B6/C6-1</f>
        <v>-2.8725660577457957E-2</v>
      </c>
      <c r="E6" s="4"/>
      <c r="F6" s="8">
        <v>6100.7532418100009</v>
      </c>
      <c r="G6" s="8">
        <v>6257.7627028976276</v>
      </c>
      <c r="H6" s="10">
        <f>+F6/G6-1</f>
        <v>-2.509035074387278E-2</v>
      </c>
      <c r="I6" s="11"/>
      <c r="J6" s="7" t="s">
        <v>92</v>
      </c>
      <c r="K6" s="8">
        <f t="shared" si="0"/>
        <v>1990.6320001299996</v>
      </c>
      <c r="L6" s="9">
        <f t="shared" si="0"/>
        <v>2049.5053965015722</v>
      </c>
      <c r="M6" s="10">
        <f t="shared" si="0"/>
        <v>-2.8725660577457957E-2</v>
      </c>
      <c r="N6" s="4"/>
      <c r="O6" s="8">
        <f>+F6</f>
        <v>6100.7532418100009</v>
      </c>
      <c r="P6" s="8">
        <f t="shared" si="1"/>
        <v>6257.7627028976276</v>
      </c>
      <c r="Q6" s="10">
        <f t="shared" si="1"/>
        <v>-2.509035074387278E-2</v>
      </c>
    </row>
    <row r="7" spans="1:17" ht="12.75" customHeight="1">
      <c r="A7" s="7" t="s">
        <v>93</v>
      </c>
      <c r="B7" s="8">
        <v>1183.4053882799999</v>
      </c>
      <c r="C7" s="8">
        <v>1177.5207502768405</v>
      </c>
      <c r="D7" s="10">
        <f>+B7/C7-1</f>
        <v>4.9974813622399861E-3</v>
      </c>
      <c r="E7" s="4"/>
      <c r="F7" s="8">
        <v>3581.107059497619</v>
      </c>
      <c r="G7" s="8">
        <v>3486.8610855712463</v>
      </c>
      <c r="H7" s="10">
        <f>+F7/G7-1</f>
        <v>2.7028886902425109E-2</v>
      </c>
      <c r="I7" s="11"/>
      <c r="J7" s="7" t="s">
        <v>94</v>
      </c>
      <c r="K7" s="8">
        <f t="shared" si="0"/>
        <v>1183.4053882799999</v>
      </c>
      <c r="L7" s="9">
        <f t="shared" si="0"/>
        <v>1177.5207502768405</v>
      </c>
      <c r="M7" s="10">
        <f t="shared" si="0"/>
        <v>4.9974813622399861E-3</v>
      </c>
      <c r="N7" s="4"/>
      <c r="O7" s="8">
        <f>+F7</f>
        <v>3581.107059497619</v>
      </c>
      <c r="P7" s="8">
        <f t="shared" si="1"/>
        <v>3486.8610855712463</v>
      </c>
      <c r="Q7" s="10">
        <f t="shared" si="1"/>
        <v>2.7028886902425109E-2</v>
      </c>
    </row>
    <row r="8" spans="1:17" ht="12.75" customHeight="1">
      <c r="A8" s="7" t="s">
        <v>95</v>
      </c>
      <c r="B8" s="8">
        <v>944610.94994272734</v>
      </c>
      <c r="C8" s="8">
        <v>923469.20059799997</v>
      </c>
      <c r="D8" s="10">
        <f>+B8/C8-1</f>
        <v>2.2893832659537372E-2</v>
      </c>
      <c r="E8" s="4"/>
      <c r="F8" s="8">
        <v>2860259.1849606074</v>
      </c>
      <c r="G8" s="8">
        <v>2732592.9826770001</v>
      </c>
      <c r="H8" s="10">
        <f>+F8/G8-1</f>
        <v>4.6719801702241881E-2</v>
      </c>
      <c r="I8" s="11"/>
      <c r="J8" s="7" t="s">
        <v>95</v>
      </c>
      <c r="K8" s="8">
        <f t="shared" si="0"/>
        <v>944610.94994272734</v>
      </c>
      <c r="L8" s="9">
        <f t="shared" si="0"/>
        <v>923469.20059799997</v>
      </c>
      <c r="M8" s="10">
        <f t="shared" si="0"/>
        <v>2.2893832659537372E-2</v>
      </c>
      <c r="N8" s="4"/>
      <c r="O8" s="8">
        <f>+F8</f>
        <v>2860259.1849606074</v>
      </c>
      <c r="P8" s="8">
        <f t="shared" si="1"/>
        <v>2732592.9826770001</v>
      </c>
      <c r="Q8" s="10">
        <f t="shared" si="1"/>
        <v>4.6719801702241881E-2</v>
      </c>
    </row>
    <row r="9" spans="1:17" ht="12.75" customHeight="1">
      <c r="A9" s="7"/>
      <c r="B9" s="8"/>
      <c r="C9" s="9"/>
      <c r="D9" s="10"/>
      <c r="E9" s="4"/>
      <c r="F9" s="8"/>
      <c r="G9" s="9"/>
      <c r="H9" s="10"/>
      <c r="I9" s="11"/>
      <c r="J9" s="7"/>
      <c r="K9" s="8"/>
      <c r="L9" s="9"/>
      <c r="M9" s="10"/>
      <c r="N9" s="4"/>
      <c r="O9" s="8"/>
      <c r="P9" s="8"/>
      <c r="Q9" s="12"/>
    </row>
    <row r="10" spans="1:17">
      <c r="C10" s="42"/>
    </row>
    <row r="11" spans="1:17" ht="15" customHeight="1">
      <c r="A11" s="16" t="s">
        <v>96</v>
      </c>
      <c r="J11" s="16" t="s">
        <v>97</v>
      </c>
      <c r="K11" s="21"/>
      <c r="L11" s="21"/>
      <c r="M11" s="21"/>
    </row>
    <row r="12" spans="1:17">
      <c r="A12" s="17" t="s">
        <v>98</v>
      </c>
      <c r="B12" s="22" t="e">
        <f>+#REF!</f>
        <v>#REF!</v>
      </c>
      <c r="C12" s="23" t="e">
        <f>+#REF!</f>
        <v>#REF!</v>
      </c>
      <c r="D12" s="19" t="e">
        <f>+D3</f>
        <v>#REF!</v>
      </c>
      <c r="F12" s="20"/>
      <c r="G12" s="20"/>
      <c r="H12" s="20"/>
      <c r="J12" s="17" t="s">
        <v>99</v>
      </c>
      <c r="K12" s="22" t="e">
        <f>+#REF!</f>
        <v>#REF!</v>
      </c>
      <c r="L12" s="23" t="e">
        <f>+#REF!</f>
        <v>#REF!</v>
      </c>
      <c r="M12" s="19" t="e">
        <f>+D12</f>
        <v>#REF!</v>
      </c>
    </row>
    <row r="13" spans="1:17" s="20" customFormat="1" ht="13.5" customHeight="1">
      <c r="A13" s="7" t="s">
        <v>57</v>
      </c>
      <c r="B13" s="8">
        <v>55472</v>
      </c>
      <c r="C13" s="8">
        <v>54579</v>
      </c>
      <c r="D13" s="12">
        <f t="shared" ref="D13:D18" si="2">+B13/C13-1</f>
        <v>1.6361604280034525E-2</v>
      </c>
      <c r="J13" s="7" t="s">
        <v>57</v>
      </c>
      <c r="K13" s="8">
        <f t="shared" ref="K13:K18" si="3">+B13</f>
        <v>55472</v>
      </c>
      <c r="L13" s="8">
        <f t="shared" ref="L13:M18" si="4">+C13</f>
        <v>54579</v>
      </c>
      <c r="M13" s="12">
        <f t="shared" si="4"/>
        <v>1.6361604280034525E-2</v>
      </c>
    </row>
    <row r="14" spans="1:17" s="20" customFormat="1" ht="13.5" customHeight="1">
      <c r="A14" s="7" t="s">
        <v>58</v>
      </c>
      <c r="B14" s="8">
        <v>24966</v>
      </c>
      <c r="C14" s="8">
        <v>25862</v>
      </c>
      <c r="D14" s="12">
        <f t="shared" si="2"/>
        <v>-3.464542572113527E-2</v>
      </c>
      <c r="J14" s="7" t="s">
        <v>58</v>
      </c>
      <c r="K14" s="8">
        <f t="shared" si="3"/>
        <v>24966</v>
      </c>
      <c r="L14" s="8">
        <f t="shared" si="4"/>
        <v>25862</v>
      </c>
      <c r="M14" s="12">
        <f t="shared" si="4"/>
        <v>-3.464542572113527E-2</v>
      </c>
    </row>
    <row r="15" spans="1:17" s="20" customFormat="1" ht="13.5" customHeight="1">
      <c r="A15" s="7" t="s">
        <v>100</v>
      </c>
      <c r="B15" s="8">
        <v>28172</v>
      </c>
      <c r="C15" s="8">
        <v>30495</v>
      </c>
      <c r="D15" s="12">
        <f t="shared" si="2"/>
        <v>-7.6176422364321983E-2</v>
      </c>
      <c r="J15" s="7" t="s">
        <v>59</v>
      </c>
      <c r="K15" s="8">
        <f t="shared" si="3"/>
        <v>28172</v>
      </c>
      <c r="L15" s="8">
        <f t="shared" si="4"/>
        <v>30495</v>
      </c>
      <c r="M15" s="12">
        <f t="shared" si="4"/>
        <v>-7.6176422364321983E-2</v>
      </c>
    </row>
    <row r="16" spans="1:17" s="20" customFormat="1" ht="13.5" customHeight="1">
      <c r="A16" s="7" t="s">
        <v>101</v>
      </c>
      <c r="B16" s="8">
        <v>14377</v>
      </c>
      <c r="C16" s="8">
        <v>14477</v>
      </c>
      <c r="D16" s="12">
        <f t="shared" si="2"/>
        <v>-6.9075084616978533E-3</v>
      </c>
      <c r="J16" s="7" t="s">
        <v>60</v>
      </c>
      <c r="K16" s="8">
        <f t="shared" si="3"/>
        <v>14377</v>
      </c>
      <c r="L16" s="8">
        <f t="shared" si="4"/>
        <v>14477</v>
      </c>
      <c r="M16" s="12">
        <f t="shared" si="4"/>
        <v>-6.9075084616978533E-3</v>
      </c>
    </row>
    <row r="17" spans="1:17" s="20" customFormat="1" ht="13.5" customHeight="1">
      <c r="A17" s="7" t="s">
        <v>61</v>
      </c>
      <c r="B17" s="8">
        <v>13818</v>
      </c>
      <c r="C17" s="8">
        <v>13749</v>
      </c>
      <c r="D17" s="12">
        <f t="shared" si="2"/>
        <v>5.0185468034038561E-3</v>
      </c>
      <c r="J17" s="7" t="s">
        <v>61</v>
      </c>
      <c r="K17" s="8">
        <f t="shared" si="3"/>
        <v>13818</v>
      </c>
      <c r="L17" s="8">
        <f t="shared" si="4"/>
        <v>13749</v>
      </c>
      <c r="M17" s="12">
        <f t="shared" si="4"/>
        <v>5.0185468034038561E-3</v>
      </c>
    </row>
    <row r="18" spans="1:17" s="27" customFormat="1" ht="13.5" customHeight="1">
      <c r="A18" s="24" t="s">
        <v>102</v>
      </c>
      <c r="B18" s="25">
        <f>+SUM(B13:B17)</f>
        <v>136805</v>
      </c>
      <c r="C18" s="25">
        <f>+SUM(C13:C17)</f>
        <v>139162</v>
      </c>
      <c r="D18" s="26">
        <f t="shared" si="2"/>
        <v>-1.6937094896595339E-2</v>
      </c>
      <c r="J18" s="24" t="s">
        <v>102</v>
      </c>
      <c r="K18" s="25">
        <f t="shared" si="3"/>
        <v>136805</v>
      </c>
      <c r="L18" s="25">
        <f t="shared" si="4"/>
        <v>139162</v>
      </c>
      <c r="M18" s="26">
        <f t="shared" si="4"/>
        <v>-1.6937094896595339E-2</v>
      </c>
    </row>
    <row r="19" spans="1:17" ht="13.5" customHeight="1">
      <c r="A19" s="17" t="s">
        <v>103</v>
      </c>
      <c r="B19" s="28"/>
      <c r="C19" s="28"/>
      <c r="D19" s="29"/>
      <c r="J19" s="17" t="s">
        <v>104</v>
      </c>
      <c r="K19" s="28"/>
      <c r="L19" s="28"/>
      <c r="M19" s="29"/>
    </row>
    <row r="20" spans="1:17" s="20" customFormat="1" ht="13.5" customHeight="1">
      <c r="A20" s="7" t="s">
        <v>105</v>
      </c>
      <c r="B20" s="8">
        <v>103864</v>
      </c>
      <c r="C20" s="9">
        <v>106164</v>
      </c>
      <c r="D20" s="12">
        <f t="shared" ref="D20:D26" si="5">+B20/C20-1</f>
        <v>-2.1664594401115234E-2</v>
      </c>
      <c r="E20" s="4"/>
      <c r="F20" s="8"/>
      <c r="G20" s="9"/>
      <c r="H20" s="12"/>
      <c r="I20" s="3"/>
      <c r="J20" s="7" t="s">
        <v>106</v>
      </c>
      <c r="K20" s="8">
        <f>+B20</f>
        <v>103864</v>
      </c>
      <c r="L20" s="8">
        <f t="shared" ref="L20:M26" si="6">+C20</f>
        <v>106164</v>
      </c>
      <c r="M20" s="12">
        <f t="shared" si="6"/>
        <v>-2.1664594401115234E-2</v>
      </c>
      <c r="N20" s="2"/>
      <c r="O20" s="30"/>
      <c r="P20" s="30"/>
      <c r="Q20" s="31"/>
    </row>
    <row r="21" spans="1:17" s="20" customFormat="1" ht="13.5" customHeight="1">
      <c r="A21" s="7" t="s">
        <v>107</v>
      </c>
      <c r="B21" s="8">
        <v>12434</v>
      </c>
      <c r="C21" s="9">
        <v>12578</v>
      </c>
      <c r="D21" s="12">
        <f t="shared" si="5"/>
        <v>-1.1448560979487987E-2</v>
      </c>
      <c r="E21" s="4"/>
      <c r="F21" s="8"/>
      <c r="G21" s="9"/>
      <c r="H21" s="12"/>
      <c r="I21" s="3"/>
      <c r="J21" s="7" t="s">
        <v>63</v>
      </c>
      <c r="K21" s="8">
        <f t="shared" ref="K21:K26" si="7">+B21</f>
        <v>12434</v>
      </c>
      <c r="L21" s="8">
        <f t="shared" si="6"/>
        <v>12578</v>
      </c>
      <c r="M21" s="12">
        <f t="shared" si="6"/>
        <v>-1.1448560979487987E-2</v>
      </c>
      <c r="N21" s="2"/>
      <c r="O21" s="30"/>
      <c r="P21" s="30"/>
      <c r="Q21" s="31"/>
    </row>
    <row r="22" spans="1:17" s="20" customFormat="1" ht="13.5" customHeight="1">
      <c r="A22" s="7" t="s">
        <v>108</v>
      </c>
      <c r="B22" s="8">
        <v>13589</v>
      </c>
      <c r="C22" s="9">
        <v>13465</v>
      </c>
      <c r="D22" s="12">
        <f t="shared" si="5"/>
        <v>9.2090605272929782E-3</v>
      </c>
      <c r="E22" s="4"/>
      <c r="F22" s="8"/>
      <c r="G22" s="9"/>
      <c r="H22" s="12"/>
      <c r="I22" s="3"/>
      <c r="J22" s="7" t="s">
        <v>64</v>
      </c>
      <c r="K22" s="8">
        <f t="shared" si="7"/>
        <v>13589</v>
      </c>
      <c r="L22" s="8">
        <f t="shared" si="6"/>
        <v>13465</v>
      </c>
      <c r="M22" s="12">
        <f t="shared" si="6"/>
        <v>9.2090605272929782E-3</v>
      </c>
      <c r="N22" s="2"/>
      <c r="O22" s="30"/>
      <c r="P22" s="30"/>
      <c r="Q22" s="31"/>
    </row>
    <row r="23" spans="1:17" s="20" customFormat="1" ht="13.5" customHeight="1">
      <c r="A23" s="7" t="s">
        <v>109</v>
      </c>
      <c r="B23" s="8">
        <v>1068</v>
      </c>
      <c r="C23" s="9">
        <v>1150</v>
      </c>
      <c r="D23" s="12">
        <f t="shared" si="5"/>
        <v>-7.1304347826086967E-2</v>
      </c>
      <c r="E23" s="4"/>
      <c r="F23" s="8"/>
      <c r="G23" s="9"/>
      <c r="H23" s="12"/>
      <c r="I23" s="3"/>
      <c r="J23" s="7" t="s">
        <v>65</v>
      </c>
      <c r="K23" s="8">
        <f t="shared" si="7"/>
        <v>1068</v>
      </c>
      <c r="L23" s="8">
        <f t="shared" si="6"/>
        <v>1150</v>
      </c>
      <c r="M23" s="12">
        <f t="shared" si="6"/>
        <v>-7.1304347826086967E-2</v>
      </c>
      <c r="N23" s="2"/>
      <c r="O23" s="30"/>
      <c r="P23" s="30"/>
      <c r="Q23" s="31"/>
    </row>
    <row r="24" spans="1:17" s="20" customFormat="1" ht="13.5" customHeight="1">
      <c r="A24" s="7" t="s">
        <v>110</v>
      </c>
      <c r="B24" s="8">
        <v>1279</v>
      </c>
      <c r="C24" s="9">
        <v>1176</v>
      </c>
      <c r="D24" s="12">
        <f t="shared" si="5"/>
        <v>8.7585034013605512E-2</v>
      </c>
      <c r="E24" s="4"/>
      <c r="F24" s="8"/>
      <c r="G24" s="9"/>
      <c r="H24" s="12"/>
      <c r="I24" s="3"/>
      <c r="J24" s="7" t="s">
        <v>66</v>
      </c>
      <c r="K24" s="8">
        <f t="shared" si="7"/>
        <v>1279</v>
      </c>
      <c r="L24" s="8">
        <f t="shared" si="6"/>
        <v>1176</v>
      </c>
      <c r="M24" s="12">
        <f t="shared" si="6"/>
        <v>8.7585034013605512E-2</v>
      </c>
      <c r="N24" s="2"/>
      <c r="O24" s="30"/>
      <c r="P24" s="30"/>
      <c r="Q24" s="31"/>
    </row>
    <row r="25" spans="1:17" s="20" customFormat="1" ht="13.5" customHeight="1">
      <c r="A25" s="7" t="s">
        <v>111</v>
      </c>
      <c r="B25" s="8">
        <v>4571</v>
      </c>
      <c r="C25" s="9">
        <v>4629</v>
      </c>
      <c r="D25" s="12">
        <f t="shared" si="5"/>
        <v>-1.2529704039749401E-2</v>
      </c>
      <c r="E25" s="4"/>
      <c r="F25" s="8"/>
      <c r="G25" s="9"/>
      <c r="H25" s="12"/>
      <c r="I25" s="3"/>
      <c r="J25" s="7" t="s">
        <v>112</v>
      </c>
      <c r="K25" s="8">
        <f t="shared" si="7"/>
        <v>4571</v>
      </c>
      <c r="L25" s="8">
        <f t="shared" si="6"/>
        <v>4629</v>
      </c>
      <c r="M25" s="12">
        <f t="shared" si="6"/>
        <v>-1.2529704039749401E-2</v>
      </c>
      <c r="N25" s="2"/>
      <c r="O25" s="30"/>
      <c r="P25" s="30"/>
      <c r="Q25" s="31"/>
    </row>
    <row r="26" spans="1:17" s="27" customFormat="1" ht="13.5" customHeight="1">
      <c r="A26" s="24" t="s">
        <v>102</v>
      </c>
      <c r="B26" s="25">
        <f>+SUM(B20:B25)</f>
        <v>136805</v>
      </c>
      <c r="C26" s="25">
        <f>+SUM(C20:C25)</f>
        <v>139162</v>
      </c>
      <c r="D26" s="26">
        <f t="shared" si="5"/>
        <v>-1.6937094896595339E-2</v>
      </c>
      <c r="E26" s="16"/>
      <c r="F26" s="25"/>
      <c r="G26" s="32"/>
      <c r="H26" s="26"/>
      <c r="I26" s="33"/>
      <c r="J26" s="24" t="s">
        <v>102</v>
      </c>
      <c r="K26" s="25">
        <f t="shared" si="7"/>
        <v>136805</v>
      </c>
      <c r="L26" s="25">
        <f t="shared" si="6"/>
        <v>139162</v>
      </c>
      <c r="M26" s="26">
        <f t="shared" si="6"/>
        <v>-1.6937094896595339E-2</v>
      </c>
      <c r="N26" s="34"/>
      <c r="O26" s="35"/>
      <c r="P26" s="35"/>
      <c r="Q26" s="36"/>
    </row>
    <row r="27" spans="1:17" ht="15">
      <c r="A27" s="13"/>
      <c r="B27" s="37"/>
      <c r="C27" s="38"/>
      <c r="D27" s="39"/>
      <c r="I27" s="33"/>
      <c r="J27" s="13"/>
      <c r="K27" s="37"/>
      <c r="L27" s="38"/>
      <c r="M27" s="39"/>
    </row>
    <row r="30" spans="1:17">
      <c r="B30" s="40"/>
      <c r="C30" s="40"/>
      <c r="D30" s="41"/>
    </row>
    <row r="31" spans="1:17">
      <c r="B31" s="40"/>
      <c r="C31" s="40"/>
      <c r="D31" s="41"/>
    </row>
    <row r="32" spans="1:17">
      <c r="B32" s="40"/>
      <c r="C32" s="40"/>
    </row>
    <row r="33" spans="2:6">
      <c r="B33" s="40"/>
      <c r="C33" s="40"/>
    </row>
    <row r="34" spans="2:6">
      <c r="B34" s="40"/>
      <c r="C34" s="40"/>
      <c r="D34" s="41"/>
      <c r="F34" s="11"/>
    </row>
    <row r="35" spans="2:6">
      <c r="B35" s="40"/>
      <c r="C35" s="40"/>
      <c r="D35" s="41"/>
    </row>
  </sheetData>
  <mergeCells count="4">
    <mergeCell ref="K2:M2"/>
    <mergeCell ref="B2:D2"/>
    <mergeCell ref="F2:H2"/>
    <mergeCell ref="O2:Q2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18"/>
  <sheetViews>
    <sheetView showGridLines="0" zoomScale="90" zoomScaleNormal="90" workbookViewId="0"/>
  </sheetViews>
  <sheetFormatPr baseColWidth="10" defaultColWidth="11.42578125" defaultRowHeight="15"/>
  <cols>
    <col min="1" max="1" width="1.7109375" style="49" customWidth="1"/>
    <col min="2" max="2" width="63.5703125" style="61" customWidth="1"/>
    <col min="3" max="4" width="14.7109375" style="49" customWidth="1"/>
    <col min="5" max="7" width="11.42578125" style="49" customWidth="1"/>
    <col min="8" max="8" width="2.28515625" style="49" customWidth="1"/>
    <col min="9" max="16384" width="11.42578125" style="49"/>
  </cols>
  <sheetData>
    <row r="2" spans="1:6" s="242" customFormat="1" ht="23.25">
      <c r="B2" s="293" t="s">
        <v>113</v>
      </c>
      <c r="C2" s="294"/>
    </row>
    <row r="4" spans="1:6" ht="18" customHeight="1">
      <c r="B4" s="343" t="s">
        <v>145</v>
      </c>
      <c r="C4" s="295">
        <v>44805</v>
      </c>
      <c r="D4" s="295">
        <v>44531</v>
      </c>
      <c r="E4" s="296">
        <v>44440</v>
      </c>
      <c r="F4" s="230"/>
    </row>
    <row r="5" spans="1:6" ht="17.100000000000001" customHeight="1">
      <c r="A5" s="80"/>
      <c r="B5" s="297" t="s">
        <v>114</v>
      </c>
      <c r="C5" s="298">
        <v>4563759.3710000003</v>
      </c>
      <c r="D5" s="298">
        <v>2734730.78</v>
      </c>
      <c r="E5" s="298">
        <v>2641645.92</v>
      </c>
      <c r="F5" s="230"/>
    </row>
    <row r="6" spans="1:6" ht="17.100000000000001" customHeight="1">
      <c r="A6" s="80"/>
      <c r="B6" s="218" t="s">
        <v>115</v>
      </c>
      <c r="C6" s="299">
        <v>399935.31699999998</v>
      </c>
      <c r="D6" s="299">
        <v>806710.26199999999</v>
      </c>
      <c r="E6" s="299">
        <v>799275.50100000005</v>
      </c>
      <c r="F6" s="230"/>
    </row>
    <row r="7" spans="1:6" ht="17.100000000000001" customHeight="1">
      <c r="A7" s="80"/>
      <c r="B7" s="218" t="s">
        <v>116</v>
      </c>
      <c r="C7" s="299">
        <v>456702.09499999997</v>
      </c>
      <c r="D7" s="299">
        <v>776402.37100000004</v>
      </c>
      <c r="E7" s="299">
        <v>930874.71900000004</v>
      </c>
      <c r="F7" s="230"/>
    </row>
    <row r="8" spans="1:6" ht="17.100000000000001" customHeight="1">
      <c r="A8" s="80"/>
      <c r="B8" s="297" t="s">
        <v>117</v>
      </c>
      <c r="C8" s="298">
        <v>3707121.9590000007</v>
      </c>
      <c r="D8" s="298">
        <v>1151618.1469999996</v>
      </c>
      <c r="E8" s="298">
        <v>911495.69999999972</v>
      </c>
      <c r="F8" s="230"/>
    </row>
    <row r="9" spans="1:6" ht="17.100000000000001" customHeight="1">
      <c r="B9" s="218" t="s">
        <v>118</v>
      </c>
      <c r="C9" s="299">
        <v>1204802.9099999999</v>
      </c>
      <c r="D9" s="299">
        <v>879465.97</v>
      </c>
      <c r="E9" s="299">
        <v>857228.28899999999</v>
      </c>
      <c r="F9" s="230"/>
    </row>
    <row r="10" spans="1:6" ht="17.100000000000001" customHeight="1">
      <c r="B10" s="297" t="s">
        <v>119</v>
      </c>
      <c r="C10" s="300">
        <v>4911924.8690000009</v>
      </c>
      <c r="D10" s="300">
        <v>2031084.1169999996</v>
      </c>
      <c r="E10" s="300">
        <v>1768723.9889999996</v>
      </c>
      <c r="F10" s="295"/>
    </row>
    <row r="12" spans="1:6" ht="17.100000000000001" customHeight="1">
      <c r="B12" s="305" t="s">
        <v>120</v>
      </c>
      <c r="C12" s="306">
        <v>44805</v>
      </c>
      <c r="D12" s="306">
        <v>44531</v>
      </c>
      <c r="E12" s="306">
        <v>44440</v>
      </c>
    </row>
    <row r="13" spans="1:6" ht="17.100000000000001" customHeight="1">
      <c r="B13" s="301" t="s">
        <v>121</v>
      </c>
      <c r="C13" s="302">
        <v>2.8717974893120783</v>
      </c>
      <c r="D13" s="302">
        <v>1.3881472589292914</v>
      </c>
      <c r="E13" s="302">
        <v>1.3263672301860427</v>
      </c>
    </row>
    <row r="14" spans="1:6" ht="17.100000000000001" customHeight="1">
      <c r="B14" s="301" t="s">
        <v>122</v>
      </c>
      <c r="C14" s="302">
        <v>3.3726376354141578</v>
      </c>
      <c r="D14" s="302">
        <v>2.4701277853297561</v>
      </c>
      <c r="E14" s="302">
        <v>2.6238079667729952</v>
      </c>
    </row>
    <row r="15" spans="1:6" ht="17.100000000000001" customHeight="1">
      <c r="B15" s="301" t="s">
        <v>123</v>
      </c>
      <c r="C15" s="302">
        <v>8.1254554523931422</v>
      </c>
      <c r="D15" s="303">
        <v>10.060344518664856</v>
      </c>
      <c r="E15" s="304">
        <v>10.217981202200091</v>
      </c>
    </row>
    <row r="16" spans="1:6" ht="17.100000000000001" customHeight="1">
      <c r="B16" s="301" t="s">
        <v>124</v>
      </c>
      <c r="C16" s="302">
        <v>0.82145426903711638</v>
      </c>
      <c r="D16" s="303">
        <v>0.24223705502411</v>
      </c>
      <c r="E16" s="304">
        <v>0.18834299456006559</v>
      </c>
    </row>
    <row r="17" spans="2:5" ht="17.100000000000001" customHeight="1">
      <c r="B17" s="301" t="s">
        <v>125</v>
      </c>
      <c r="C17" s="302">
        <v>2.1180550436007732</v>
      </c>
      <c r="D17" s="303">
        <v>1.5203589499790893</v>
      </c>
      <c r="E17" s="304">
        <v>1.4029770353233209</v>
      </c>
    </row>
    <row r="18" spans="2:5" ht="17.100000000000001" customHeight="1">
      <c r="B18" s="301" t="s">
        <v>126</v>
      </c>
      <c r="C18" s="302">
        <v>0.83352353617139896</v>
      </c>
      <c r="D18" s="303">
        <v>1.0628198134871207</v>
      </c>
      <c r="E18" s="304">
        <v>1.1726030700260999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tabSelected="1" zoomScaleNormal="100" workbookViewId="0"/>
  </sheetViews>
  <sheetFormatPr baseColWidth="10" defaultColWidth="11.42578125" defaultRowHeight="15"/>
  <cols>
    <col min="1" max="1" width="0.85546875" style="49" customWidth="1"/>
    <col min="2" max="2" width="27.42578125" style="49" customWidth="1"/>
    <col min="3" max="5" width="23" style="49" customWidth="1"/>
    <col min="6" max="6" width="0.85546875" style="49" customWidth="1"/>
    <col min="7" max="7" width="13.28515625" style="49" customWidth="1"/>
    <col min="8" max="8" width="9.5703125" style="49" bestFit="1" customWidth="1"/>
    <col min="9" max="9" width="7.85546875" style="49" customWidth="1"/>
    <col min="10" max="10" width="8.85546875" style="49" customWidth="1"/>
    <col min="11" max="11" width="7.7109375" style="49" bestFit="1" customWidth="1"/>
    <col min="12" max="12" width="8" style="49" bestFit="1" customWidth="1"/>
    <col min="13" max="13" width="5.42578125" style="49" bestFit="1" customWidth="1"/>
    <col min="14" max="16384" width="11.42578125" style="49"/>
  </cols>
  <sheetData>
    <row r="1" spans="1:13" ht="11.25" customHeight="1"/>
    <row r="2" spans="1:13" s="242" customFormat="1" ht="23.25">
      <c r="B2" s="293" t="s">
        <v>127</v>
      </c>
      <c r="C2" s="294"/>
    </row>
    <row r="3" spans="1:13" s="50" customFormat="1" ht="18.75">
      <c r="A3" s="102"/>
      <c r="B3" s="292" t="s">
        <v>239</v>
      </c>
      <c r="C3" s="112"/>
      <c r="D3" s="112"/>
      <c r="E3" s="112"/>
      <c r="F3" s="113"/>
      <c r="G3" s="113"/>
      <c r="H3" s="103"/>
      <c r="I3" s="103"/>
      <c r="J3" s="103"/>
      <c r="K3" s="103"/>
      <c r="L3" s="103"/>
      <c r="M3" s="103"/>
    </row>
    <row r="4" spans="1:13" s="78" customFormat="1" ht="9" customHeight="1">
      <c r="A4" s="109"/>
      <c r="B4" s="110"/>
      <c r="C4" s="110"/>
      <c r="D4" s="110"/>
      <c r="E4" s="110"/>
      <c r="F4" s="110"/>
      <c r="G4" s="110"/>
      <c r="H4" s="111"/>
      <c r="I4" s="111"/>
      <c r="J4" s="111"/>
      <c r="K4" s="111"/>
      <c r="L4" s="111"/>
      <c r="M4" s="111"/>
    </row>
    <row r="5" spans="1:13" s="105" customFormat="1" ht="33.75" customHeight="1">
      <c r="B5" s="307" t="s">
        <v>171</v>
      </c>
      <c r="C5" s="308" t="s">
        <v>128</v>
      </c>
      <c r="D5" s="308" t="s">
        <v>129</v>
      </c>
      <c r="E5" s="308" t="s">
        <v>130</v>
      </c>
      <c r="F5" s="309"/>
      <c r="G5" s="310" t="s">
        <v>131</v>
      </c>
    </row>
    <row r="6" spans="1:13" s="97" customFormat="1" ht="13.5" customHeight="1">
      <c r="B6" s="311" t="s">
        <v>106</v>
      </c>
      <c r="C6" s="312">
        <v>424300.50900000002</v>
      </c>
      <c r="D6" s="312">
        <v>-53932.809000000001</v>
      </c>
      <c r="E6" s="312">
        <v>-466764.61700000003</v>
      </c>
      <c r="F6" s="312"/>
      <c r="G6" s="313">
        <v>-96396.917000000016</v>
      </c>
    </row>
    <row r="7" spans="1:13" s="97" customFormat="1" ht="13.5" customHeight="1">
      <c r="B7" s="311" t="s">
        <v>65</v>
      </c>
      <c r="C7" s="312">
        <v>172846.095</v>
      </c>
      <c r="D7" s="312">
        <v>-8209.8279999999995</v>
      </c>
      <c r="E7" s="312">
        <v>-86871.089000000007</v>
      </c>
      <c r="F7" s="312"/>
      <c r="G7" s="313">
        <v>77765.177999999985</v>
      </c>
    </row>
    <row r="8" spans="1:13" s="97" customFormat="1" ht="13.5" customHeight="1">
      <c r="B8" s="311" t="s">
        <v>63</v>
      </c>
      <c r="C8" s="312">
        <v>126620.63099999999</v>
      </c>
      <c r="D8" s="312">
        <v>-87953.911999999997</v>
      </c>
      <c r="E8" s="312">
        <v>-59015.078999999998</v>
      </c>
      <c r="F8" s="312"/>
      <c r="G8" s="313">
        <v>-20348.36</v>
      </c>
    </row>
    <row r="9" spans="1:13" s="97" customFormat="1" ht="13.5" customHeight="1">
      <c r="B9" s="311" t="s">
        <v>64</v>
      </c>
      <c r="C9" s="312">
        <v>-155837.9</v>
      </c>
      <c r="D9" s="312">
        <v>-20353.454000000002</v>
      </c>
      <c r="E9" s="312">
        <v>190533.95600000001</v>
      </c>
      <c r="F9" s="312"/>
      <c r="G9" s="313">
        <v>14342.602000000014</v>
      </c>
    </row>
    <row r="10" spans="1:13" s="97" customFormat="1" ht="13.5" customHeight="1">
      <c r="B10" s="311" t="s">
        <v>66</v>
      </c>
      <c r="C10" s="312">
        <v>-8182.0069999999996</v>
      </c>
      <c r="D10" s="312">
        <v>-79.906000000000006</v>
      </c>
      <c r="E10" s="312">
        <v>8326.1209999999992</v>
      </c>
      <c r="F10" s="312"/>
      <c r="G10" s="313">
        <v>64.207999999998719</v>
      </c>
    </row>
    <row r="11" spans="1:13" s="97" customFormat="1" ht="13.5" customHeight="1">
      <c r="B11" s="311" t="s">
        <v>15</v>
      </c>
      <c r="C11" s="312">
        <v>-400311.46100000001</v>
      </c>
      <c r="D11" s="312">
        <v>-303877.34499999997</v>
      </c>
      <c r="E11" s="312">
        <v>277015.549</v>
      </c>
      <c r="F11" s="312"/>
      <c r="G11" s="313">
        <v>-427173.25699999998</v>
      </c>
    </row>
    <row r="12" spans="1:13" s="97" customFormat="1" ht="13.5" customHeight="1">
      <c r="B12" s="191" t="s">
        <v>22</v>
      </c>
      <c r="C12" s="314">
        <v>159435.86700000009</v>
      </c>
      <c r="D12" s="314">
        <v>-474407.25399999996</v>
      </c>
      <c r="E12" s="314">
        <v>-136775.15900000004</v>
      </c>
      <c r="F12" s="315"/>
      <c r="G12" s="316">
        <v>-451746.54599999991</v>
      </c>
    </row>
    <row r="13" spans="1:13" s="97" customFormat="1">
      <c r="B13" s="317" t="s">
        <v>132</v>
      </c>
      <c r="C13" s="318"/>
      <c r="D13" s="318"/>
      <c r="E13" s="318"/>
      <c r="F13" s="318"/>
      <c r="G13" s="319"/>
    </row>
    <row r="14" spans="1:13" s="97" customFormat="1" ht="13.5" customHeight="1">
      <c r="B14" s="311" t="s">
        <v>133</v>
      </c>
      <c r="C14" s="312">
        <v>38613.269999999997</v>
      </c>
      <c r="D14" s="312">
        <v>-19719.884999999998</v>
      </c>
      <c r="E14" s="312">
        <v>-14074.239</v>
      </c>
      <c r="F14" s="312"/>
      <c r="G14" s="313">
        <v>4819.1459999999988</v>
      </c>
    </row>
    <row r="15" spans="1:13" s="97" customFormat="1" ht="13.5" customHeight="1">
      <c r="B15" s="311" t="s">
        <v>134</v>
      </c>
      <c r="C15" s="312">
        <v>-29664.536</v>
      </c>
      <c r="D15" s="312">
        <v>15575.823</v>
      </c>
      <c r="E15" s="312">
        <v>8588.5450000000001</v>
      </c>
      <c r="F15" s="312"/>
      <c r="G15" s="313">
        <v>-5500.1679999999997</v>
      </c>
      <c r="J15" s="49"/>
      <c r="K15" s="49"/>
      <c r="L15" s="49"/>
      <c r="M15" s="49"/>
    </row>
    <row r="16" spans="1:13" s="97" customFormat="1" ht="13.5" customHeight="1">
      <c r="B16" s="191" t="s">
        <v>21</v>
      </c>
      <c r="C16" s="314">
        <v>168384.60100000008</v>
      </c>
      <c r="D16" s="314">
        <v>-478551.31599999999</v>
      </c>
      <c r="E16" s="314">
        <v>-142260.85300000003</v>
      </c>
      <c r="F16" s="315"/>
      <c r="G16" s="316">
        <v>-452427.56799999997</v>
      </c>
      <c r="J16" s="49"/>
      <c r="K16" s="49"/>
      <c r="L16" s="49"/>
      <c r="M16" s="49"/>
    </row>
    <row r="17" spans="2:14" ht="9.9499999999999993" customHeight="1">
      <c r="B17" s="97"/>
      <c r="C17" s="97"/>
      <c r="D17" s="97"/>
      <c r="E17" s="97"/>
      <c r="F17" s="97"/>
    </row>
    <row r="18" spans="2:14" s="96" customFormat="1">
      <c r="B18" s="97"/>
      <c r="C18" s="97"/>
      <c r="D18" s="97"/>
      <c r="E18" s="97"/>
      <c r="F18" s="97"/>
      <c r="H18" s="106"/>
    </row>
    <row r="19" spans="2:14" ht="30">
      <c r="B19" s="307" t="s">
        <v>172</v>
      </c>
      <c r="C19" s="308" t="s">
        <v>128</v>
      </c>
      <c r="D19" s="308" t="s">
        <v>129</v>
      </c>
      <c r="E19" s="308" t="s">
        <v>130</v>
      </c>
      <c r="F19" s="309"/>
      <c r="G19" s="310" t="s">
        <v>131</v>
      </c>
    </row>
    <row r="20" spans="2:14" ht="13.5" customHeight="1">
      <c r="B20" s="311" t="s">
        <v>106</v>
      </c>
      <c r="C20" s="312">
        <v>528838.88500000001</v>
      </c>
      <c r="D20" s="312">
        <v>35238.038</v>
      </c>
      <c r="E20" s="312">
        <v>-583378.10800000001</v>
      </c>
      <c r="F20" s="312"/>
      <c r="G20" s="313">
        <v>-19301.185000000056</v>
      </c>
      <c r="N20" s="61"/>
    </row>
    <row r="21" spans="2:14" ht="13.5" customHeight="1">
      <c r="B21" s="311" t="s">
        <v>65</v>
      </c>
      <c r="C21" s="312">
        <v>79374.073000000004</v>
      </c>
      <c r="D21" s="312">
        <v>-72095.820999999996</v>
      </c>
      <c r="E21" s="312">
        <v>2400.0479999999998</v>
      </c>
      <c r="F21" s="312"/>
      <c r="G21" s="313">
        <v>9678.3000000000065</v>
      </c>
      <c r="N21" s="61"/>
    </row>
    <row r="22" spans="2:14" ht="13.5" customHeight="1">
      <c r="B22" s="311" t="s">
        <v>63</v>
      </c>
      <c r="C22" s="312">
        <v>174755.95</v>
      </c>
      <c r="D22" s="312">
        <v>-12358.852999999999</v>
      </c>
      <c r="E22" s="312">
        <v>-133105.51500000001</v>
      </c>
      <c r="F22" s="312"/>
      <c r="G22" s="313">
        <v>29291.581999999995</v>
      </c>
      <c r="N22" s="61"/>
    </row>
    <row r="23" spans="2:14" ht="13.5" customHeight="1">
      <c r="B23" s="311" t="s">
        <v>64</v>
      </c>
      <c r="C23" s="312">
        <v>61721.877999999997</v>
      </c>
      <c r="D23" s="312">
        <v>-16983.128000000001</v>
      </c>
      <c r="E23" s="312">
        <v>-47054.641000000003</v>
      </c>
      <c r="F23" s="312"/>
      <c r="G23" s="313">
        <v>-2315.8910000000033</v>
      </c>
      <c r="N23" s="61"/>
    </row>
    <row r="24" spans="2:14" ht="13.5" customHeight="1">
      <c r="B24" s="311" t="s">
        <v>66</v>
      </c>
      <c r="C24" s="312">
        <v>16028.699000000001</v>
      </c>
      <c r="D24" s="312">
        <v>-80.733000000000004</v>
      </c>
      <c r="E24" s="312">
        <v>-18190.887999999999</v>
      </c>
      <c r="F24" s="312"/>
      <c r="G24" s="313">
        <v>-2242.9219999999987</v>
      </c>
      <c r="N24" s="61"/>
    </row>
    <row r="25" spans="2:14" ht="15" customHeight="1">
      <c r="B25" s="311" t="s">
        <v>15</v>
      </c>
      <c r="C25" s="312">
        <v>-267827.19699999999</v>
      </c>
      <c r="D25" s="312">
        <v>-174484.82</v>
      </c>
      <c r="E25" s="312">
        <v>488704.32400000002</v>
      </c>
      <c r="F25" s="312"/>
      <c r="G25" s="313">
        <v>46392.30700000003</v>
      </c>
    </row>
    <row r="26" spans="2:14">
      <c r="B26" s="191" t="s">
        <v>22</v>
      </c>
      <c r="C26" s="314">
        <v>592892.28800000018</v>
      </c>
      <c r="D26" s="314">
        <v>-240765.31699999998</v>
      </c>
      <c r="E26" s="314">
        <v>-290624.78000000003</v>
      </c>
      <c r="F26" s="315"/>
      <c r="G26" s="316">
        <v>61502.191000000166</v>
      </c>
    </row>
    <row r="27" spans="2:14">
      <c r="B27" s="317" t="s">
        <v>132</v>
      </c>
      <c r="C27" s="318"/>
      <c r="D27" s="318"/>
      <c r="E27" s="318"/>
      <c r="F27" s="318"/>
      <c r="G27" s="319"/>
    </row>
    <row r="28" spans="2:14">
      <c r="B28" s="311" t="s">
        <v>133</v>
      </c>
      <c r="C28" s="312">
        <v>13269.036</v>
      </c>
      <c r="D28" s="312">
        <v>2089.8470000000002</v>
      </c>
      <c r="E28" s="312">
        <v>-4173.8090000000002</v>
      </c>
      <c r="F28" s="312"/>
      <c r="G28" s="313">
        <v>11185.074000000001</v>
      </c>
      <c r="J28" s="107"/>
      <c r="K28" s="107"/>
      <c r="L28" s="107"/>
    </row>
    <row r="29" spans="2:14">
      <c r="B29" s="311" t="s">
        <v>134</v>
      </c>
      <c r="C29" s="312">
        <v>3571.3339999999998</v>
      </c>
      <c r="D29" s="312">
        <v>-2072.2440000000001</v>
      </c>
      <c r="E29" s="312">
        <v>-963.50599999999997</v>
      </c>
      <c r="F29" s="312"/>
      <c r="G29" s="313">
        <v>535.58399999999972</v>
      </c>
      <c r="J29" s="107"/>
      <c r="K29" s="107"/>
      <c r="L29" s="107"/>
    </row>
    <row r="30" spans="2:14">
      <c r="B30" s="191" t="s">
        <v>21</v>
      </c>
      <c r="C30" s="314">
        <v>609732.65800000017</v>
      </c>
      <c r="D30" s="314">
        <v>-240747.71399999998</v>
      </c>
      <c r="E30" s="314">
        <v>-295762.09500000003</v>
      </c>
      <c r="F30" s="315"/>
      <c r="G30" s="316">
        <v>73222.849000000162</v>
      </c>
    </row>
    <row r="31" spans="2:14" s="107" customFormat="1" ht="9.9499999999999993" customHeight="1">
      <c r="B31" s="97"/>
      <c r="C31" s="97"/>
      <c r="D31" s="97"/>
      <c r="E31" s="97"/>
      <c r="F31" s="97"/>
      <c r="G31" s="108"/>
    </row>
    <row r="32" spans="2:14">
      <c r="G32" s="61"/>
    </row>
    <row r="33" spans="7:7">
      <c r="G33" s="61"/>
    </row>
    <row r="34" spans="7:7">
      <c r="G34" s="61"/>
    </row>
    <row r="35" spans="7:7" ht="15" customHeight="1">
      <c r="G35" s="61"/>
    </row>
    <row r="36" spans="7:7">
      <c r="G36" s="61"/>
    </row>
    <row r="37" spans="7:7">
      <c r="G37" s="61"/>
    </row>
    <row r="38" spans="7:7">
      <c r="G38" s="61"/>
    </row>
    <row r="39" spans="7:7">
      <c r="G39" s="61"/>
    </row>
    <row r="40" spans="7:7">
      <c r="G40" s="61"/>
    </row>
    <row r="41" spans="7:7">
      <c r="G41" s="61"/>
    </row>
    <row r="42" spans="7:7">
      <c r="G42" s="61"/>
    </row>
    <row r="43" spans="7:7">
      <c r="G43" s="61"/>
    </row>
    <row r="44" spans="7:7">
      <c r="G44" s="61"/>
    </row>
    <row r="45" spans="7:7" ht="15.75" customHeight="1">
      <c r="G45" s="61"/>
    </row>
    <row r="46" spans="7:7">
      <c r="G46" s="61"/>
    </row>
    <row r="47" spans="7:7">
      <c r="G47" s="61"/>
    </row>
    <row r="48" spans="7:7">
      <c r="G48" s="61"/>
    </row>
    <row r="49" spans="7:7">
      <c r="G49" s="61"/>
    </row>
    <row r="50" spans="7:7">
      <c r="G50" s="61"/>
    </row>
    <row r="51" spans="7:7">
      <c r="G51" s="61"/>
    </row>
    <row r="52" spans="7:7">
      <c r="G52" s="61"/>
    </row>
    <row r="53" spans="7:7">
      <c r="G53" s="61"/>
    </row>
    <row r="54" spans="7:7">
      <c r="G54" s="61"/>
    </row>
    <row r="55" spans="7:7">
      <c r="G55" s="61"/>
    </row>
    <row r="56" spans="7:7">
      <c r="G56" s="61"/>
    </row>
    <row r="57" spans="7:7">
      <c r="G57" s="61"/>
    </row>
    <row r="58" spans="7:7">
      <c r="G58" s="61"/>
    </row>
    <row r="59" spans="7:7">
      <c r="G59" s="61"/>
    </row>
    <row r="60" spans="7:7">
      <c r="G60" s="61"/>
    </row>
    <row r="61" spans="7:7">
      <c r="G61" s="61"/>
    </row>
    <row r="62" spans="7:7">
      <c r="G62" s="61"/>
    </row>
    <row r="63" spans="7:7">
      <c r="G63" s="61"/>
    </row>
    <row r="64" spans="7:7">
      <c r="G64" s="61"/>
    </row>
    <row r="65" spans="7:7">
      <c r="G65" s="61"/>
    </row>
    <row r="66" spans="7:7">
      <c r="G66" s="61"/>
    </row>
    <row r="67" spans="7:7">
      <c r="G67" s="61"/>
    </row>
    <row r="68" spans="7:7">
      <c r="G68" s="61"/>
    </row>
    <row r="69" spans="7:7">
      <c r="G69" s="61"/>
    </row>
    <row r="70" spans="7:7">
      <c r="G70" s="61"/>
    </row>
    <row r="71" spans="7:7">
      <c r="G71" s="61"/>
    </row>
    <row r="72" spans="7:7">
      <c r="G72" s="61"/>
    </row>
    <row r="73" spans="7:7">
      <c r="G73" s="61"/>
    </row>
    <row r="74" spans="7:7">
      <c r="G74" s="61"/>
    </row>
    <row r="75" spans="7:7">
      <c r="G75" s="61"/>
    </row>
    <row r="76" spans="7:7">
      <c r="G76" s="61"/>
    </row>
    <row r="77" spans="7:7">
      <c r="G77" s="61"/>
    </row>
    <row r="78" spans="7:7">
      <c r="G78" s="61"/>
    </row>
    <row r="79" spans="7:7">
      <c r="G79" s="61"/>
    </row>
    <row r="80" spans="7:7">
      <c r="G80" s="61"/>
    </row>
    <row r="81" spans="7:7">
      <c r="G81" s="61"/>
    </row>
  </sheetData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0"/>
  <sheetViews>
    <sheetView showGridLines="0" zoomScale="90" zoomScaleNormal="90" workbookViewId="0"/>
  </sheetViews>
  <sheetFormatPr baseColWidth="10" defaultColWidth="11.42578125" defaultRowHeight="11.25"/>
  <cols>
    <col min="1" max="1" width="0.85546875" style="80" customWidth="1"/>
    <col min="2" max="2" width="45.85546875" style="80" customWidth="1"/>
    <col min="3" max="9" width="12.140625" style="80" customWidth="1"/>
    <col min="10" max="16384" width="11.42578125" style="80"/>
  </cols>
  <sheetData>
    <row r="1" spans="1:9" ht="9.9499999999999993" customHeight="1">
      <c r="B1" s="122"/>
    </row>
    <row r="2" spans="1:9" ht="23.25">
      <c r="A2" s="122"/>
      <c r="B2" s="221" t="s">
        <v>242</v>
      </c>
    </row>
    <row r="3" spans="1:9" s="84" customFormat="1" ht="12.75" customHeight="1">
      <c r="A3" s="222"/>
      <c r="B3" s="80"/>
      <c r="C3" s="380"/>
      <c r="D3" s="380"/>
      <c r="E3" s="380"/>
      <c r="F3" s="80"/>
      <c r="G3" s="223"/>
      <c r="H3" s="223"/>
      <c r="I3" s="223"/>
    </row>
    <row r="4" spans="1:9" ht="17.100000000000001" customHeight="1">
      <c r="B4" s="224"/>
      <c r="C4" s="340" t="s">
        <v>193</v>
      </c>
      <c r="D4" s="340" t="s">
        <v>194</v>
      </c>
      <c r="E4" s="340" t="s">
        <v>2</v>
      </c>
      <c r="F4" s="340" t="s">
        <v>195</v>
      </c>
      <c r="G4" s="340" t="s">
        <v>196</v>
      </c>
      <c r="H4" s="340" t="s">
        <v>2</v>
      </c>
      <c r="I4" s="226"/>
    </row>
    <row r="5" spans="1:9" s="227" customFormat="1" ht="17.100000000000001" customHeight="1">
      <c r="B5" s="344" t="s">
        <v>3</v>
      </c>
      <c r="C5" s="345">
        <v>175557.24400000001</v>
      </c>
      <c r="D5" s="345">
        <v>174752.51800000001</v>
      </c>
      <c r="E5" s="346">
        <v>4.6049465221438268E-3</v>
      </c>
      <c r="F5" s="345">
        <v>433873.353</v>
      </c>
      <c r="G5" s="345">
        <v>456864.75300000003</v>
      </c>
      <c r="H5" s="346">
        <v>-5.0324302430921009E-2</v>
      </c>
    </row>
    <row r="6" spans="1:9" s="227" customFormat="1" ht="17.100000000000001" customHeight="1">
      <c r="B6" s="230" t="s">
        <v>4</v>
      </c>
      <c r="C6" s="231">
        <v>84943.86</v>
      </c>
      <c r="D6" s="231">
        <v>45529.745000000003</v>
      </c>
      <c r="E6" s="232">
        <v>0.86567836037737522</v>
      </c>
      <c r="F6" s="231">
        <v>206172.693</v>
      </c>
      <c r="G6" s="231">
        <v>136411.307</v>
      </c>
      <c r="H6" s="232">
        <v>0.51140471808542975</v>
      </c>
    </row>
    <row r="7" spans="1:9" s="227" customFormat="1" ht="17.100000000000001" customHeight="1">
      <c r="B7" s="230" t="s">
        <v>5</v>
      </c>
      <c r="C7" s="231">
        <v>42546.784</v>
      </c>
      <c r="D7" s="231">
        <v>14216.779</v>
      </c>
      <c r="E7" s="232">
        <v>1.9927161419615511</v>
      </c>
      <c r="F7" s="231">
        <v>121683.99400000001</v>
      </c>
      <c r="G7" s="231">
        <v>38258.076999999997</v>
      </c>
      <c r="H7" s="232">
        <v>2.1806092606275014</v>
      </c>
    </row>
    <row r="8" spans="1:9" s="227" customFormat="1" ht="17.100000000000001" customHeight="1">
      <c r="B8" s="230" t="s">
        <v>6</v>
      </c>
      <c r="C8" s="231">
        <v>10188.781000000001</v>
      </c>
      <c r="D8" s="231">
        <v>2410.3890000000001</v>
      </c>
      <c r="E8" s="232">
        <v>3.227027670637395</v>
      </c>
      <c r="F8" s="231">
        <v>71386.494999999995</v>
      </c>
      <c r="G8" s="231">
        <v>18310.258999999998</v>
      </c>
      <c r="H8" s="232">
        <v>2.898715741814466</v>
      </c>
    </row>
    <row r="9" spans="1:9" s="227" customFormat="1" ht="17.100000000000001" customHeight="1">
      <c r="B9" s="230" t="s">
        <v>7</v>
      </c>
      <c r="C9" s="231">
        <v>388.89800000000002</v>
      </c>
      <c r="D9" s="231">
        <v>29400.304</v>
      </c>
      <c r="E9" s="232">
        <v>-0.98677231364682483</v>
      </c>
      <c r="F9" s="231">
        <v>25325.525000000001</v>
      </c>
      <c r="G9" s="231">
        <v>55934.370999999999</v>
      </c>
      <c r="H9" s="232">
        <v>-0.54722785744743607</v>
      </c>
    </row>
    <row r="10" spans="1:9" s="227" customFormat="1" ht="17.100000000000001" customHeight="1">
      <c r="B10" s="230" t="s">
        <v>8</v>
      </c>
      <c r="C10" s="231">
        <v>94110.206999999995</v>
      </c>
      <c r="D10" s="231">
        <v>60582.038</v>
      </c>
      <c r="E10" s="232">
        <v>0.55343415485626268</v>
      </c>
      <c r="F10" s="231">
        <v>226819.46799999999</v>
      </c>
      <c r="G10" s="231">
        <v>179211.63500000001</v>
      </c>
      <c r="H10" s="232">
        <v>0.26565146286400432</v>
      </c>
    </row>
    <row r="11" spans="1:9" s="227" customFormat="1" ht="17.100000000000001" customHeight="1">
      <c r="B11" s="230" t="s">
        <v>9</v>
      </c>
      <c r="C11" s="231">
        <v>-11247.041999999999</v>
      </c>
      <c r="D11" s="231">
        <v>35127.364999999998</v>
      </c>
      <c r="E11" s="232">
        <v>-1.3201789260310302</v>
      </c>
      <c r="F11" s="231">
        <v>19926.401000000002</v>
      </c>
      <c r="G11" s="231">
        <v>87820.676000000007</v>
      </c>
      <c r="H11" s="232">
        <v>-0.77310125692951848</v>
      </c>
    </row>
    <row r="12" spans="1:9" s="227" customFormat="1" ht="17.100000000000001" customHeight="1">
      <c r="B12" s="344" t="s">
        <v>49</v>
      </c>
      <c r="C12" s="345">
        <v>396488.73199999996</v>
      </c>
      <c r="D12" s="345">
        <v>362019.13799999998</v>
      </c>
      <c r="E12" s="346">
        <v>9.5214839166873011E-2</v>
      </c>
      <c r="F12" s="345">
        <v>1105187.929</v>
      </c>
      <c r="G12" s="345">
        <v>972811.0780000001</v>
      </c>
      <c r="H12" s="346">
        <v>0.136076627819816</v>
      </c>
    </row>
    <row r="13" spans="1:9" ht="12.75" customHeight="1">
      <c r="B13" s="381"/>
      <c r="C13" s="381"/>
      <c r="D13" s="381"/>
      <c r="E13" s="381"/>
      <c r="F13" s="381"/>
      <c r="G13" s="381"/>
      <c r="H13" s="381"/>
      <c r="I13" s="381"/>
    </row>
    <row r="14" spans="1:9" s="233" customFormat="1" ht="17.100000000000001" customHeight="1">
      <c r="B14" s="234" t="s">
        <v>193</v>
      </c>
      <c r="C14" s="234" t="s">
        <v>10</v>
      </c>
      <c r="D14" s="234" t="s">
        <v>11</v>
      </c>
      <c r="E14" s="234" t="s">
        <v>12</v>
      </c>
      <c r="F14" s="234" t="s">
        <v>13</v>
      </c>
      <c r="G14" s="234" t="s">
        <v>14</v>
      </c>
      <c r="H14" s="234" t="s">
        <v>15</v>
      </c>
      <c r="I14" s="234" t="s">
        <v>141</v>
      </c>
    </row>
    <row r="15" spans="1:9" ht="17.100000000000001" customHeight="1">
      <c r="B15" s="230" t="s">
        <v>16</v>
      </c>
      <c r="C15" s="231">
        <v>213135.68299999999</v>
      </c>
      <c r="D15" s="231">
        <v>68112.479000000007</v>
      </c>
      <c r="E15" s="231">
        <v>67602.207999999999</v>
      </c>
      <c r="F15" s="231">
        <v>-10833.050999999999</v>
      </c>
      <c r="G15" s="231">
        <v>25248.107</v>
      </c>
      <c r="H15" s="231">
        <v>-187708.182</v>
      </c>
      <c r="I15" s="235">
        <v>175557.24400000004</v>
      </c>
    </row>
    <row r="16" spans="1:9" ht="17.100000000000001" customHeight="1">
      <c r="B16" s="230" t="s">
        <v>17</v>
      </c>
      <c r="C16" s="231">
        <v>0</v>
      </c>
      <c r="D16" s="231">
        <v>0</v>
      </c>
      <c r="E16" s="231">
        <v>0</v>
      </c>
      <c r="F16" s="231">
        <v>0</v>
      </c>
      <c r="G16" s="231">
        <v>0</v>
      </c>
      <c r="H16" s="231">
        <v>84943.86</v>
      </c>
      <c r="I16" s="235">
        <v>84943.86</v>
      </c>
    </row>
    <row r="17" spans="1:9" ht="17.100000000000001" customHeight="1">
      <c r="B17" s="230" t="s">
        <v>7</v>
      </c>
      <c r="C17" s="231">
        <v>0</v>
      </c>
      <c r="D17" s="231">
        <v>0</v>
      </c>
      <c r="E17" s="231">
        <v>0</v>
      </c>
      <c r="F17" s="231">
        <v>0</v>
      </c>
      <c r="G17" s="231">
        <v>0</v>
      </c>
      <c r="H17" s="231">
        <v>388.89800000000002</v>
      </c>
      <c r="I17" s="235">
        <v>388.89800000000002</v>
      </c>
    </row>
    <row r="18" spans="1:9" ht="17.100000000000001" customHeight="1">
      <c r="B18" s="236" t="s">
        <v>18</v>
      </c>
      <c r="C18" s="237">
        <v>213135.68299999999</v>
      </c>
      <c r="D18" s="237">
        <v>68112.479000000007</v>
      </c>
      <c r="E18" s="237">
        <v>67602.207999999999</v>
      </c>
      <c r="F18" s="237">
        <v>-10833.050999999999</v>
      </c>
      <c r="G18" s="237">
        <v>25248.107</v>
      </c>
      <c r="H18" s="237">
        <v>-102375.424</v>
      </c>
      <c r="I18" s="237">
        <v>260890.00200000004</v>
      </c>
    </row>
    <row r="19" spans="1:9" ht="17.100000000000001" customHeight="1">
      <c r="B19" s="230" t="s">
        <v>8</v>
      </c>
      <c r="C19" s="231">
        <v>73300.237999999998</v>
      </c>
      <c r="D19" s="231">
        <v>1452.2929999999999</v>
      </c>
      <c r="E19" s="231">
        <v>6304.1559999999999</v>
      </c>
      <c r="F19" s="231">
        <v>9294.7780000000002</v>
      </c>
      <c r="G19" s="231">
        <v>25.858000000000001</v>
      </c>
      <c r="H19" s="231">
        <v>3732.884</v>
      </c>
      <c r="I19" s="235">
        <v>94110.207000000009</v>
      </c>
    </row>
    <row r="20" spans="1:9" ht="17.100000000000001" customHeight="1">
      <c r="B20" s="236" t="s">
        <v>1</v>
      </c>
      <c r="C20" s="237">
        <v>286435.92099999997</v>
      </c>
      <c r="D20" s="237">
        <v>69564.772000000012</v>
      </c>
      <c r="E20" s="237">
        <v>73906.364000000001</v>
      </c>
      <c r="F20" s="237">
        <v>-1538.2729999999992</v>
      </c>
      <c r="G20" s="237">
        <v>25273.965</v>
      </c>
      <c r="H20" s="237">
        <v>-98642.54</v>
      </c>
      <c r="I20" s="237">
        <v>355000.20900000003</v>
      </c>
    </row>
    <row r="21" spans="1:9" ht="17.100000000000001" customHeight="1">
      <c r="B21" s="230" t="s">
        <v>19</v>
      </c>
      <c r="C21" s="231">
        <v>0</v>
      </c>
      <c r="D21" s="231">
        <v>0</v>
      </c>
      <c r="E21" s="231">
        <v>0</v>
      </c>
      <c r="F21" s="231">
        <v>0</v>
      </c>
      <c r="G21" s="231">
        <v>0</v>
      </c>
      <c r="H21" s="231">
        <v>10188.781000000001</v>
      </c>
      <c r="I21" s="235">
        <v>10188.781000000001</v>
      </c>
    </row>
    <row r="22" spans="1:9" ht="17.100000000000001" customHeight="1">
      <c r="B22" s="230" t="s">
        <v>9</v>
      </c>
      <c r="C22" s="231">
        <v>1.0999999999999999E-2</v>
      </c>
      <c r="D22" s="231">
        <v>-11376.153</v>
      </c>
      <c r="E22" s="231">
        <v>0</v>
      </c>
      <c r="F22" s="231">
        <v>0</v>
      </c>
      <c r="G22" s="231">
        <v>0</v>
      </c>
      <c r="H22" s="231">
        <v>129.1</v>
      </c>
      <c r="I22" s="235">
        <v>-11247.041999999999</v>
      </c>
    </row>
    <row r="23" spans="1:9" ht="17.100000000000001" customHeight="1">
      <c r="B23" s="230" t="s">
        <v>20</v>
      </c>
      <c r="C23" s="231">
        <v>0</v>
      </c>
      <c r="D23" s="231">
        <v>0</v>
      </c>
      <c r="E23" s="231">
        <v>0</v>
      </c>
      <c r="F23" s="231">
        <v>0</v>
      </c>
      <c r="G23" s="231">
        <v>0</v>
      </c>
      <c r="H23" s="231">
        <v>42546.784</v>
      </c>
      <c r="I23" s="235">
        <v>42546.784</v>
      </c>
    </row>
    <row r="24" spans="1:9" ht="17.100000000000001" customHeight="1">
      <c r="B24" s="228" t="s">
        <v>49</v>
      </c>
      <c r="C24" s="229">
        <v>286435.93199999997</v>
      </c>
      <c r="D24" s="229">
        <v>58188.619000000013</v>
      </c>
      <c r="E24" s="229">
        <v>73906.364000000001</v>
      </c>
      <c r="F24" s="229">
        <v>-1538.2729999999992</v>
      </c>
      <c r="G24" s="229">
        <v>25273.965</v>
      </c>
      <c r="H24" s="229">
        <v>-45777.874999999985</v>
      </c>
      <c r="I24" s="229">
        <v>396488.73200000002</v>
      </c>
    </row>
    <row r="25" spans="1:9" ht="12.75" customHeight="1">
      <c r="B25" s="230"/>
      <c r="C25" s="230"/>
      <c r="D25" s="230"/>
      <c r="E25" s="230"/>
      <c r="F25" s="230"/>
      <c r="G25" s="230"/>
      <c r="H25" s="230"/>
      <c r="I25" s="238"/>
    </row>
    <row r="26" spans="1:9" ht="17.100000000000001" customHeight="1">
      <c r="B26" s="234" t="s">
        <v>194</v>
      </c>
      <c r="C26" s="234" t="s">
        <v>10</v>
      </c>
      <c r="D26" s="234" t="s">
        <v>11</v>
      </c>
      <c r="E26" s="234" t="s">
        <v>12</v>
      </c>
      <c r="F26" s="234" t="s">
        <v>13</v>
      </c>
      <c r="G26" s="234" t="s">
        <v>14</v>
      </c>
      <c r="H26" s="234" t="s">
        <v>15</v>
      </c>
      <c r="I26" s="234" t="s">
        <v>141</v>
      </c>
    </row>
    <row r="27" spans="1:9" ht="17.100000000000001" customHeight="1">
      <c r="B27" s="230" t="s">
        <v>16</v>
      </c>
      <c r="C27" s="231">
        <v>197916.29300000001</v>
      </c>
      <c r="D27" s="231">
        <v>-1661.088</v>
      </c>
      <c r="E27" s="231">
        <v>63220.195</v>
      </c>
      <c r="F27" s="231">
        <v>31210.674999999999</v>
      </c>
      <c r="G27" s="231">
        <v>20148.370999999999</v>
      </c>
      <c r="H27" s="231">
        <v>-136081.92800000001</v>
      </c>
      <c r="I27" s="235">
        <v>174752.51799999998</v>
      </c>
    </row>
    <row r="28" spans="1:9" ht="17.100000000000001" customHeight="1">
      <c r="B28" s="230" t="s">
        <v>17</v>
      </c>
      <c r="C28" s="231">
        <v>0</v>
      </c>
      <c r="D28" s="231">
        <v>0</v>
      </c>
      <c r="E28" s="231">
        <v>0</v>
      </c>
      <c r="F28" s="231">
        <v>0</v>
      </c>
      <c r="G28" s="231">
        <v>0</v>
      </c>
      <c r="H28" s="231">
        <v>45529.745000000003</v>
      </c>
      <c r="I28" s="235">
        <v>45529.745000000003</v>
      </c>
    </row>
    <row r="29" spans="1:9" ht="17.100000000000001" customHeight="1">
      <c r="B29" s="230" t="s">
        <v>7</v>
      </c>
      <c r="C29" s="231">
        <v>0</v>
      </c>
      <c r="D29" s="231">
        <v>0</v>
      </c>
      <c r="E29" s="231">
        <v>0</v>
      </c>
      <c r="F29" s="231">
        <v>0</v>
      </c>
      <c r="G29" s="231">
        <v>0</v>
      </c>
      <c r="H29" s="231">
        <v>29400.304</v>
      </c>
      <c r="I29" s="235">
        <v>29400.304</v>
      </c>
    </row>
    <row r="30" spans="1:9" ht="17.100000000000001" customHeight="1">
      <c r="B30" s="236" t="s">
        <v>18</v>
      </c>
      <c r="C30" s="237">
        <v>197916.29300000001</v>
      </c>
      <c r="D30" s="237">
        <v>-1661.088</v>
      </c>
      <c r="E30" s="237">
        <v>63220.195</v>
      </c>
      <c r="F30" s="237">
        <v>31210.674999999999</v>
      </c>
      <c r="G30" s="237">
        <v>20148.370999999999</v>
      </c>
      <c r="H30" s="237">
        <v>-61151.879000000015</v>
      </c>
      <c r="I30" s="237">
        <v>249682.56699999998</v>
      </c>
    </row>
    <row r="31" spans="1:9" ht="17.100000000000001" customHeight="1">
      <c r="A31" s="379"/>
      <c r="B31" s="230" t="s">
        <v>8</v>
      </c>
      <c r="C31" s="231">
        <v>40270.319000000003</v>
      </c>
      <c r="D31" s="231">
        <v>1035.47</v>
      </c>
      <c r="E31" s="231">
        <v>5373.1210000000001</v>
      </c>
      <c r="F31" s="231">
        <v>10739.511</v>
      </c>
      <c r="G31" s="231">
        <v>22.390999999999998</v>
      </c>
      <c r="H31" s="231">
        <v>3141.2260000000001</v>
      </c>
      <c r="I31" s="235">
        <v>60582.038000000008</v>
      </c>
    </row>
    <row r="32" spans="1:9" ht="17.100000000000001" customHeight="1">
      <c r="A32" s="379"/>
      <c r="B32" s="236" t="s">
        <v>1</v>
      </c>
      <c r="C32" s="237">
        <v>238186.61200000002</v>
      </c>
      <c r="D32" s="237">
        <v>-625.61799999999994</v>
      </c>
      <c r="E32" s="237">
        <v>68593.316000000006</v>
      </c>
      <c r="F32" s="237">
        <v>41950.186000000002</v>
      </c>
      <c r="G32" s="237">
        <v>20170.761999999999</v>
      </c>
      <c r="H32" s="237">
        <v>-58010.653000000013</v>
      </c>
      <c r="I32" s="237">
        <v>310264.60499999998</v>
      </c>
    </row>
    <row r="33" spans="1:9" ht="17.100000000000001" customHeight="1">
      <c r="A33" s="379"/>
      <c r="B33" s="230" t="s">
        <v>19</v>
      </c>
      <c r="C33" s="231">
        <v>0</v>
      </c>
      <c r="D33" s="231">
        <v>0</v>
      </c>
      <c r="E33" s="231">
        <v>0</v>
      </c>
      <c r="F33" s="231">
        <v>0</v>
      </c>
      <c r="G33" s="231">
        <v>0</v>
      </c>
      <c r="H33" s="231">
        <v>2410.3890000000001</v>
      </c>
      <c r="I33" s="235">
        <v>2410.3890000000001</v>
      </c>
    </row>
    <row r="34" spans="1:9" ht="17.100000000000001" customHeight="1">
      <c r="A34" s="379"/>
      <c r="B34" s="230" t="s">
        <v>9</v>
      </c>
      <c r="C34" s="231">
        <v>0</v>
      </c>
      <c r="D34" s="231">
        <v>35022.745000000003</v>
      </c>
      <c r="E34" s="231">
        <v>0</v>
      </c>
      <c r="F34" s="231">
        <v>0</v>
      </c>
      <c r="G34" s="231">
        <v>0</v>
      </c>
      <c r="H34" s="231">
        <v>104.62</v>
      </c>
      <c r="I34" s="235">
        <v>35127.365000000005</v>
      </c>
    </row>
    <row r="35" spans="1:9" ht="17.100000000000001" customHeight="1">
      <c r="A35" s="379"/>
      <c r="B35" s="230" t="s">
        <v>20</v>
      </c>
      <c r="C35" s="231">
        <v>0</v>
      </c>
      <c r="D35" s="231">
        <v>0</v>
      </c>
      <c r="E35" s="231">
        <v>0</v>
      </c>
      <c r="F35" s="231">
        <v>0</v>
      </c>
      <c r="G35" s="231">
        <v>0</v>
      </c>
      <c r="H35" s="231">
        <v>14216.779</v>
      </c>
      <c r="I35" s="235">
        <v>14216.779</v>
      </c>
    </row>
    <row r="36" spans="1:9" ht="17.100000000000001" customHeight="1">
      <c r="A36" s="379"/>
      <c r="B36" s="228" t="s">
        <v>49</v>
      </c>
      <c r="C36" s="229">
        <v>238186.61200000002</v>
      </c>
      <c r="D36" s="229">
        <v>34397.127</v>
      </c>
      <c r="E36" s="229">
        <v>68593.316000000006</v>
      </c>
      <c r="F36" s="229">
        <v>41950.186000000002</v>
      </c>
      <c r="G36" s="229">
        <v>20170.761999999999</v>
      </c>
      <c r="H36" s="229">
        <v>-41278.865000000005</v>
      </c>
      <c r="I36" s="229">
        <v>362019.13799999998</v>
      </c>
    </row>
    <row r="37" spans="1:9" ht="12.75" customHeight="1">
      <c r="A37" s="379"/>
      <c r="B37" s="239"/>
      <c r="C37" s="240"/>
      <c r="D37" s="240"/>
      <c r="E37" s="240"/>
      <c r="F37" s="240"/>
      <c r="G37" s="240"/>
      <c r="H37" s="240"/>
      <c r="I37" s="240"/>
    </row>
    <row r="38" spans="1:9" ht="17.100000000000001" customHeight="1">
      <c r="B38" s="234" t="s">
        <v>195</v>
      </c>
      <c r="C38" s="234" t="s">
        <v>10</v>
      </c>
      <c r="D38" s="234" t="s">
        <v>11</v>
      </c>
      <c r="E38" s="234" t="s">
        <v>160</v>
      </c>
      <c r="F38" s="234" t="s">
        <v>13</v>
      </c>
      <c r="G38" s="234" t="s">
        <v>161</v>
      </c>
      <c r="H38" s="234" t="s">
        <v>15</v>
      </c>
      <c r="I38" s="234" t="s">
        <v>141</v>
      </c>
    </row>
    <row r="39" spans="1:9" ht="17.100000000000001" customHeight="1">
      <c r="B39" s="230" t="s">
        <v>16</v>
      </c>
      <c r="C39" s="231">
        <v>602766.20299999998</v>
      </c>
      <c r="D39" s="231">
        <v>131718.46799999999</v>
      </c>
      <c r="E39" s="231">
        <v>180989.00700000001</v>
      </c>
      <c r="F39" s="231">
        <v>11520.050999999999</v>
      </c>
      <c r="G39" s="231">
        <v>69009.364000000001</v>
      </c>
      <c r="H39" s="231">
        <v>-562129.74</v>
      </c>
      <c r="I39" s="235">
        <v>433873.35299999989</v>
      </c>
    </row>
    <row r="40" spans="1:9" ht="17.100000000000001" customHeight="1">
      <c r="B40" s="230" t="s">
        <v>17</v>
      </c>
      <c r="C40" s="231">
        <v>0</v>
      </c>
      <c r="D40" s="231">
        <v>0</v>
      </c>
      <c r="E40" s="231">
        <v>0</v>
      </c>
      <c r="F40" s="231">
        <v>0</v>
      </c>
      <c r="G40" s="231">
        <v>0</v>
      </c>
      <c r="H40" s="231">
        <v>206172.693</v>
      </c>
      <c r="I40" s="235">
        <v>206172.693</v>
      </c>
    </row>
    <row r="41" spans="1:9" ht="17.100000000000001" customHeight="1">
      <c r="B41" s="230" t="s">
        <v>7</v>
      </c>
      <c r="C41" s="231">
        <v>0</v>
      </c>
      <c r="D41" s="231">
        <v>0</v>
      </c>
      <c r="E41" s="231">
        <v>0</v>
      </c>
      <c r="F41" s="231">
        <v>0</v>
      </c>
      <c r="G41" s="231">
        <v>0</v>
      </c>
      <c r="H41" s="231">
        <v>25325.525000000001</v>
      </c>
      <c r="I41" s="235">
        <v>25325.525000000001</v>
      </c>
    </row>
    <row r="42" spans="1:9" ht="17.100000000000001" customHeight="1">
      <c r="B42" s="236" t="s">
        <v>18</v>
      </c>
      <c r="C42" s="237">
        <v>602766.20299999998</v>
      </c>
      <c r="D42" s="237">
        <v>131718.46799999999</v>
      </c>
      <c r="E42" s="237">
        <v>180989.00700000001</v>
      </c>
      <c r="F42" s="237">
        <v>11520.050999999999</v>
      </c>
      <c r="G42" s="237">
        <v>69009.364000000001</v>
      </c>
      <c r="H42" s="237">
        <v>-330631.522</v>
      </c>
      <c r="I42" s="237">
        <v>665371.57099999988</v>
      </c>
    </row>
    <row r="43" spans="1:9" ht="17.100000000000001" customHeight="1">
      <c r="B43" s="230" t="s">
        <v>8</v>
      </c>
      <c r="C43" s="231">
        <v>163802.285</v>
      </c>
      <c r="D43" s="231">
        <v>5522.9949999999999</v>
      </c>
      <c r="E43" s="231">
        <v>18527.571</v>
      </c>
      <c r="F43" s="231">
        <v>28341.517</v>
      </c>
      <c r="G43" s="231">
        <v>76.837000000000003</v>
      </c>
      <c r="H43" s="231">
        <v>10548.263000000001</v>
      </c>
      <c r="I43" s="235">
        <v>226819.46799999999</v>
      </c>
    </row>
    <row r="44" spans="1:9" ht="17.100000000000001" customHeight="1">
      <c r="B44" s="236" t="s">
        <v>1</v>
      </c>
      <c r="C44" s="237">
        <v>766568.48800000001</v>
      </c>
      <c r="D44" s="237">
        <v>137241.46299999999</v>
      </c>
      <c r="E44" s="237">
        <v>199516.57800000001</v>
      </c>
      <c r="F44" s="237">
        <v>39861.567999999999</v>
      </c>
      <c r="G44" s="237">
        <v>69086.201000000001</v>
      </c>
      <c r="H44" s="237">
        <v>-320083.25900000002</v>
      </c>
      <c r="I44" s="237">
        <v>892191.03899999987</v>
      </c>
    </row>
    <row r="45" spans="1:9" ht="17.100000000000001" customHeight="1">
      <c r="B45" s="230" t="s">
        <v>19</v>
      </c>
      <c r="C45" s="231">
        <v>0</v>
      </c>
      <c r="D45" s="231">
        <v>0</v>
      </c>
      <c r="E45" s="231">
        <v>0</v>
      </c>
      <c r="F45" s="231">
        <v>0</v>
      </c>
      <c r="G45" s="231">
        <v>0</v>
      </c>
      <c r="H45" s="231">
        <v>71386.494999999995</v>
      </c>
      <c r="I45" s="235">
        <v>71386.494999999995</v>
      </c>
    </row>
    <row r="46" spans="1:9" ht="17.100000000000001" customHeight="1">
      <c r="B46" s="230" t="s">
        <v>9</v>
      </c>
      <c r="C46" s="231">
        <v>2.5999999999999999E-2</v>
      </c>
      <c r="D46" s="231">
        <v>19561.154999999999</v>
      </c>
      <c r="E46" s="231">
        <v>0</v>
      </c>
      <c r="F46" s="231">
        <v>0</v>
      </c>
      <c r="G46" s="231">
        <v>0</v>
      </c>
      <c r="H46" s="231">
        <v>365.22</v>
      </c>
      <c r="I46" s="235">
        <v>19926.401000000002</v>
      </c>
    </row>
    <row r="47" spans="1:9" ht="17.100000000000001" customHeight="1">
      <c r="B47" s="230" t="s">
        <v>20</v>
      </c>
      <c r="C47" s="231">
        <v>0</v>
      </c>
      <c r="D47" s="231">
        <v>0</v>
      </c>
      <c r="E47" s="231">
        <v>0</v>
      </c>
      <c r="F47" s="231">
        <v>0</v>
      </c>
      <c r="G47" s="231">
        <v>0</v>
      </c>
      <c r="H47" s="231">
        <v>121683.99400000001</v>
      </c>
      <c r="I47" s="235">
        <v>121683.99400000001</v>
      </c>
    </row>
    <row r="48" spans="1:9" ht="17.100000000000001" customHeight="1">
      <c r="B48" s="228" t="s">
        <v>162</v>
      </c>
      <c r="C48" s="229">
        <v>766568.51399999997</v>
      </c>
      <c r="D48" s="229">
        <v>156802.61799999999</v>
      </c>
      <c r="E48" s="229">
        <v>199516.57800000001</v>
      </c>
      <c r="F48" s="229">
        <v>39861.567999999999</v>
      </c>
      <c r="G48" s="229">
        <v>69086.201000000001</v>
      </c>
      <c r="H48" s="229">
        <v>-126647.55000000002</v>
      </c>
      <c r="I48" s="229">
        <v>1105187.9289999998</v>
      </c>
    </row>
    <row r="49" spans="2:9" ht="15">
      <c r="B49" s="230"/>
      <c r="C49" s="230"/>
      <c r="D49" s="230"/>
      <c r="E49" s="230"/>
      <c r="F49" s="230"/>
      <c r="G49" s="230"/>
      <c r="H49" s="230"/>
      <c r="I49" s="238"/>
    </row>
    <row r="50" spans="2:9" ht="17.100000000000001" customHeight="1">
      <c r="B50" s="234" t="s">
        <v>196</v>
      </c>
      <c r="C50" s="234" t="s">
        <v>10</v>
      </c>
      <c r="D50" s="234" t="s">
        <v>11</v>
      </c>
      <c r="E50" s="234" t="s">
        <v>160</v>
      </c>
      <c r="F50" s="234" t="s">
        <v>13</v>
      </c>
      <c r="G50" s="234" t="s">
        <v>161</v>
      </c>
      <c r="H50" s="234" t="s">
        <v>15</v>
      </c>
      <c r="I50" s="234" t="s">
        <v>141</v>
      </c>
    </row>
    <row r="51" spans="2:9" ht="17.100000000000001" customHeight="1">
      <c r="B51" s="230" t="s">
        <v>16</v>
      </c>
      <c r="C51" s="231">
        <v>530352.554</v>
      </c>
      <c r="D51" s="231">
        <v>-16318.511</v>
      </c>
      <c r="E51" s="231">
        <v>189320.611</v>
      </c>
      <c r="F51" s="231">
        <v>55111.406999999999</v>
      </c>
      <c r="G51" s="231">
        <v>51904.298999999999</v>
      </c>
      <c r="H51" s="231">
        <v>-353505.60700000002</v>
      </c>
      <c r="I51" s="235">
        <v>456864.75299999997</v>
      </c>
    </row>
    <row r="52" spans="2:9" ht="17.100000000000001" customHeight="1">
      <c r="B52" s="230" t="s">
        <v>17</v>
      </c>
      <c r="C52" s="231">
        <v>0</v>
      </c>
      <c r="D52" s="231">
        <v>0</v>
      </c>
      <c r="E52" s="231">
        <v>0</v>
      </c>
      <c r="F52" s="231">
        <v>0</v>
      </c>
      <c r="G52" s="231">
        <v>0</v>
      </c>
      <c r="H52" s="231">
        <v>136411.307</v>
      </c>
      <c r="I52" s="235">
        <v>136411.307</v>
      </c>
    </row>
    <row r="53" spans="2:9" ht="17.100000000000001" customHeight="1">
      <c r="B53" s="230" t="s">
        <v>7</v>
      </c>
      <c r="C53" s="231">
        <v>0</v>
      </c>
      <c r="D53" s="231">
        <v>0</v>
      </c>
      <c r="E53" s="231">
        <v>0</v>
      </c>
      <c r="F53" s="231">
        <v>0</v>
      </c>
      <c r="G53" s="231">
        <v>0</v>
      </c>
      <c r="H53" s="231">
        <v>55934.370999999999</v>
      </c>
      <c r="I53" s="235">
        <v>55934.370999999999</v>
      </c>
    </row>
    <row r="54" spans="2:9" ht="17.100000000000001" customHeight="1">
      <c r="B54" s="236" t="s">
        <v>18</v>
      </c>
      <c r="C54" s="237">
        <v>530352.554</v>
      </c>
      <c r="D54" s="237">
        <v>-16318.511</v>
      </c>
      <c r="E54" s="237">
        <v>189320.611</v>
      </c>
      <c r="F54" s="237">
        <v>55111.406999999999</v>
      </c>
      <c r="G54" s="237">
        <v>51904.298999999999</v>
      </c>
      <c r="H54" s="237">
        <v>-161159.929</v>
      </c>
      <c r="I54" s="237">
        <v>649210.43099999998</v>
      </c>
    </row>
    <row r="55" spans="2:9" ht="17.100000000000001" customHeight="1">
      <c r="B55" s="230" t="s">
        <v>8</v>
      </c>
      <c r="C55" s="231">
        <v>119564.67600000001</v>
      </c>
      <c r="D55" s="231">
        <v>2373.643</v>
      </c>
      <c r="E55" s="231">
        <v>16047.745999999999</v>
      </c>
      <c r="F55" s="231">
        <v>31172.469000000001</v>
      </c>
      <c r="G55" s="231">
        <v>64.45</v>
      </c>
      <c r="H55" s="231">
        <v>9988.6509999999998</v>
      </c>
      <c r="I55" s="235">
        <v>179211.63500000004</v>
      </c>
    </row>
    <row r="56" spans="2:9" ht="17.100000000000001" customHeight="1">
      <c r="B56" s="236" t="s">
        <v>1</v>
      </c>
      <c r="C56" s="237">
        <v>649917.23</v>
      </c>
      <c r="D56" s="237">
        <v>-13944.868</v>
      </c>
      <c r="E56" s="237">
        <v>205368.35700000002</v>
      </c>
      <c r="F56" s="237">
        <v>86283.876000000004</v>
      </c>
      <c r="G56" s="237">
        <v>51968.748999999996</v>
      </c>
      <c r="H56" s="237">
        <v>-151171.27799999999</v>
      </c>
      <c r="I56" s="237">
        <v>828422.06599999999</v>
      </c>
    </row>
    <row r="57" spans="2:9" ht="17.100000000000001" customHeight="1">
      <c r="B57" s="230" t="s">
        <v>19</v>
      </c>
      <c r="C57" s="231">
        <v>0</v>
      </c>
      <c r="D57" s="231">
        <v>0</v>
      </c>
      <c r="E57" s="231">
        <v>0</v>
      </c>
      <c r="F57" s="231">
        <v>0</v>
      </c>
      <c r="G57" s="231">
        <v>0</v>
      </c>
      <c r="H57" s="231">
        <v>18310.258999999998</v>
      </c>
      <c r="I57" s="235">
        <v>18310.258999999998</v>
      </c>
    </row>
    <row r="58" spans="2:9" ht="17.100000000000001" customHeight="1">
      <c r="B58" s="230" t="s">
        <v>9</v>
      </c>
      <c r="C58" s="231">
        <v>0</v>
      </c>
      <c r="D58" s="231">
        <v>87512.673999999999</v>
      </c>
      <c r="E58" s="231">
        <v>0</v>
      </c>
      <c r="F58" s="231">
        <v>0</v>
      </c>
      <c r="G58" s="231">
        <v>0</v>
      </c>
      <c r="H58" s="231">
        <v>308.00200000000001</v>
      </c>
      <c r="I58" s="235">
        <v>87820.675999999992</v>
      </c>
    </row>
    <row r="59" spans="2:9" ht="17.100000000000001" customHeight="1">
      <c r="B59" s="230" t="s">
        <v>20</v>
      </c>
      <c r="C59" s="231">
        <v>0</v>
      </c>
      <c r="D59" s="231">
        <v>0</v>
      </c>
      <c r="E59" s="231">
        <v>0</v>
      </c>
      <c r="F59" s="231">
        <v>0</v>
      </c>
      <c r="G59" s="231">
        <v>0</v>
      </c>
      <c r="H59" s="231">
        <v>38258.076999999997</v>
      </c>
      <c r="I59" s="235">
        <v>38258.076999999997</v>
      </c>
    </row>
    <row r="60" spans="2:9" ht="17.100000000000001" customHeight="1">
      <c r="B60" s="228" t="s">
        <v>162</v>
      </c>
      <c r="C60" s="229">
        <v>649917.23</v>
      </c>
      <c r="D60" s="229">
        <v>73567.805999999997</v>
      </c>
      <c r="E60" s="229">
        <v>205368.35700000002</v>
      </c>
      <c r="F60" s="229">
        <v>86283.876000000004</v>
      </c>
      <c r="G60" s="229">
        <v>51968.748999999996</v>
      </c>
      <c r="H60" s="229">
        <v>-94294.94</v>
      </c>
      <c r="I60" s="229">
        <v>972811.07799999998</v>
      </c>
    </row>
  </sheetData>
  <mergeCells count="3">
    <mergeCell ref="A31:A37"/>
    <mergeCell ref="C3:E3"/>
    <mergeCell ref="B13:I13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6"/>
  <sheetViews>
    <sheetView showGridLines="0" zoomScale="90" zoomScaleNormal="90" workbookViewId="0"/>
  </sheetViews>
  <sheetFormatPr baseColWidth="10" defaultColWidth="10.85546875" defaultRowHeight="15"/>
  <cols>
    <col min="1" max="1" width="1.7109375" style="242" customWidth="1"/>
    <col min="2" max="2" width="27.28515625" style="242" customWidth="1"/>
    <col min="3" max="3" width="12.7109375" style="243" customWidth="1"/>
    <col min="4" max="4" width="12.7109375" style="242" customWidth="1"/>
    <col min="5" max="5" width="9.7109375" style="243" customWidth="1"/>
    <col min="6" max="6" width="0.85546875" style="242" customWidth="1"/>
    <col min="7" max="7" width="12.7109375" style="242" customWidth="1"/>
    <col min="8" max="8" width="10.7109375" style="242" bestFit="1" customWidth="1"/>
    <col min="9" max="9" width="10.85546875" style="242" bestFit="1" customWidth="1"/>
    <col min="10" max="10" width="9.140625" style="244" customWidth="1"/>
    <col min="11" max="11" width="1.42578125" style="242" customWidth="1"/>
    <col min="12" max="12" width="17.140625" style="242" bestFit="1" customWidth="1"/>
    <col min="13" max="13" width="12.7109375" style="243" customWidth="1"/>
    <col min="14" max="14" width="12.7109375" style="242" customWidth="1"/>
    <col min="15" max="15" width="9.7109375" style="243" customWidth="1"/>
    <col min="16" max="16" width="0.85546875" style="242" customWidth="1"/>
    <col min="17" max="17" width="12.7109375" style="242" customWidth="1"/>
    <col min="18" max="18" width="11.42578125" style="242" bestFit="1" customWidth="1"/>
    <col min="19" max="19" width="10.85546875" style="242" bestFit="1"/>
    <col min="20" max="16384" width="10.85546875" style="242"/>
  </cols>
  <sheetData>
    <row r="1" spans="1:20" ht="5.0999999999999996" customHeight="1"/>
    <row r="2" spans="1:20" s="245" customFormat="1" ht="20.100000000000001" customHeight="1">
      <c r="B2" s="241" t="s">
        <v>241</v>
      </c>
      <c r="C2" s="246"/>
      <c r="E2" s="115"/>
      <c r="F2" s="116"/>
      <c r="J2" s="246"/>
      <c r="L2" s="114"/>
      <c r="M2" s="246"/>
      <c r="O2" s="115"/>
      <c r="P2" s="116"/>
    </row>
    <row r="3" spans="1:20" ht="5.0999999999999996" customHeight="1">
      <c r="J3" s="243"/>
    </row>
    <row r="4" spans="1:20" ht="34.5" customHeight="1">
      <c r="B4" s="263"/>
      <c r="C4" s="384" t="s">
        <v>21</v>
      </c>
      <c r="D4" s="384"/>
      <c r="E4" s="384"/>
      <c r="F4" s="225"/>
      <c r="G4" s="384" t="s">
        <v>22</v>
      </c>
      <c r="H4" s="384"/>
      <c r="I4" s="384"/>
      <c r="J4" s="225" t="s">
        <v>144</v>
      </c>
      <c r="L4" s="367"/>
      <c r="M4" s="385" t="s">
        <v>21</v>
      </c>
      <c r="N4" s="385"/>
      <c r="O4" s="385"/>
      <c r="P4" s="340"/>
      <c r="Q4" s="385" t="s">
        <v>22</v>
      </c>
      <c r="R4" s="385"/>
      <c r="S4" s="385"/>
      <c r="T4" s="340" t="s">
        <v>144</v>
      </c>
    </row>
    <row r="5" spans="1:20" ht="17.100000000000001" customHeight="1">
      <c r="B5" s="247"/>
      <c r="C5" s="347" t="s">
        <v>193</v>
      </c>
      <c r="D5" s="347" t="s">
        <v>194</v>
      </c>
      <c r="E5" s="347" t="s">
        <v>146</v>
      </c>
      <c r="F5" s="348"/>
      <c r="G5" s="347" t="str">
        <f>C5</f>
        <v>3T22</v>
      </c>
      <c r="H5" s="347" t="str">
        <f>D5</f>
        <v>3T21</v>
      </c>
      <c r="I5" s="347" t="s">
        <v>147</v>
      </c>
      <c r="J5" s="347" t="s">
        <v>147</v>
      </c>
      <c r="L5" s="368"/>
      <c r="M5" s="347" t="s">
        <v>195</v>
      </c>
      <c r="N5" s="347" t="s">
        <v>196</v>
      </c>
      <c r="O5" s="347" t="s">
        <v>146</v>
      </c>
      <c r="P5" s="348"/>
      <c r="Q5" s="347" t="str">
        <f>M5</f>
        <v>9M22</v>
      </c>
      <c r="R5" s="347" t="str">
        <f>N5</f>
        <v>9M21</v>
      </c>
      <c r="S5" s="347" t="s">
        <v>147</v>
      </c>
      <c r="T5" s="347" t="s">
        <v>182</v>
      </c>
    </row>
    <row r="6" spans="1:20" s="117" customFormat="1" ht="17.100000000000001" customHeight="1">
      <c r="A6" s="242"/>
      <c r="B6" s="250" t="s">
        <v>148</v>
      </c>
      <c r="C6" s="251">
        <v>344024.0737471031</v>
      </c>
      <c r="D6" s="251">
        <v>333162.78676633828</v>
      </c>
      <c r="E6" s="252">
        <v>3.2600540673176415E-2</v>
      </c>
      <c r="F6" s="252"/>
      <c r="G6" s="253">
        <v>334465.32493479532</v>
      </c>
      <c r="H6" s="253">
        <v>312630.9935840941</v>
      </c>
      <c r="I6" s="252">
        <v>6.9840584583076737E-2</v>
      </c>
      <c r="J6" s="252">
        <v>5.7052177936027348E-2</v>
      </c>
      <c r="K6" s="242"/>
      <c r="L6" s="250" t="s">
        <v>148</v>
      </c>
      <c r="M6" s="253">
        <v>988266.80602882162</v>
      </c>
      <c r="N6" s="253">
        <v>1073826.794753751</v>
      </c>
      <c r="O6" s="252">
        <v>-7.9677643678606414E-2</v>
      </c>
      <c r="P6" s="252"/>
      <c r="Q6" s="253">
        <v>959545.36318503844</v>
      </c>
      <c r="R6" s="253">
        <v>1043545.3114131156</v>
      </c>
      <c r="S6" s="252">
        <v>-8.0494778050728577E-2</v>
      </c>
      <c r="T6" s="252">
        <v>-8.8955779775643062E-2</v>
      </c>
    </row>
    <row r="7" spans="1:20" s="117" customFormat="1" ht="17.100000000000001" customHeight="1">
      <c r="A7" s="242"/>
      <c r="B7" s="250" t="s">
        <v>149</v>
      </c>
      <c r="C7" s="251">
        <v>3421986.7612423487</v>
      </c>
      <c r="D7" s="251">
        <v>2631007.9793252246</v>
      </c>
      <c r="E7" s="252">
        <v>0.30063716572991406</v>
      </c>
      <c r="F7" s="252"/>
      <c r="G7" s="253">
        <v>3326906.461967119</v>
      </c>
      <c r="H7" s="253">
        <v>2468867.0865302985</v>
      </c>
      <c r="I7" s="252">
        <v>0.34754377022486604</v>
      </c>
      <c r="J7" s="252">
        <v>0.30786468621452423</v>
      </c>
      <c r="K7" s="242"/>
      <c r="L7" s="250" t="s">
        <v>149</v>
      </c>
      <c r="M7" s="253">
        <v>8956173.3867833018</v>
      </c>
      <c r="N7" s="253">
        <v>6920030.2986876369</v>
      </c>
      <c r="O7" s="252">
        <v>0.29423904234665188</v>
      </c>
      <c r="P7" s="252"/>
      <c r="Q7" s="253">
        <v>8695885.1524135172</v>
      </c>
      <c r="R7" s="253">
        <v>6724888.2299385928</v>
      </c>
      <c r="S7" s="252">
        <v>0.29308991541305107</v>
      </c>
      <c r="T7" s="252">
        <v>0.25911775514155488</v>
      </c>
    </row>
    <row r="8" spans="1:20" s="117" customFormat="1" ht="17.100000000000001" customHeight="1">
      <c r="A8" s="242"/>
      <c r="B8" s="250" t="s">
        <v>181</v>
      </c>
      <c r="C8" s="251">
        <v>123514.72301054814</v>
      </c>
      <c r="D8" s="251">
        <v>79923.672908436769</v>
      </c>
      <c r="E8" s="252">
        <v>0.54540849432746596</v>
      </c>
      <c r="F8" s="252"/>
      <c r="G8" s="253">
        <v>120082.85209808545</v>
      </c>
      <c r="H8" s="253">
        <v>74998.22388560744</v>
      </c>
      <c r="I8" s="252">
        <v>0.60114261214031228</v>
      </c>
      <c r="J8" s="252">
        <v>0.70313403547297115</v>
      </c>
      <c r="K8" s="242"/>
      <c r="L8" s="250" t="s">
        <v>181</v>
      </c>
      <c r="M8" s="253">
        <v>335356.23418787564</v>
      </c>
      <c r="N8" s="253">
        <v>192839.13255861169</v>
      </c>
      <c r="O8" s="252">
        <v>0.73904658114943134</v>
      </c>
      <c r="P8" s="252"/>
      <c r="Q8" s="253">
        <v>325609.96440144256</v>
      </c>
      <c r="R8" s="253">
        <v>187401.14664829057</v>
      </c>
      <c r="S8" s="252">
        <v>0.7375025191950324</v>
      </c>
      <c r="T8" s="252">
        <v>0.80497423096765663</v>
      </c>
    </row>
    <row r="9" spans="1:20" ht="17.100000000000001" customHeight="1">
      <c r="B9" s="349" t="s">
        <v>150</v>
      </c>
      <c r="C9" s="350">
        <v>3889525.5580000002</v>
      </c>
      <c r="D9" s="350">
        <v>3044094.4389999998</v>
      </c>
      <c r="E9" s="339">
        <v>0.27772828206924127</v>
      </c>
      <c r="F9" s="259"/>
      <c r="G9" s="257">
        <v>3781454.639</v>
      </c>
      <c r="H9" s="257">
        <v>2856496.304</v>
      </c>
      <c r="I9" s="339">
        <v>0.32380869308486937</v>
      </c>
      <c r="J9" s="339">
        <v>0.29079228025785198</v>
      </c>
      <c r="L9" s="349" t="s">
        <v>150</v>
      </c>
      <c r="M9" s="257">
        <v>10279796.426999999</v>
      </c>
      <c r="N9" s="257">
        <v>8186696.2259999998</v>
      </c>
      <c r="O9" s="339">
        <v>0.25567092551358583</v>
      </c>
      <c r="P9" s="259"/>
      <c r="Q9" s="257">
        <v>9981040.4799999986</v>
      </c>
      <c r="R9" s="257">
        <v>7955834.6879999992</v>
      </c>
      <c r="S9" s="339">
        <v>0.25455604237914509</v>
      </c>
      <c r="T9" s="339">
        <v>0.22631964078301969</v>
      </c>
    </row>
    <row r="10" spans="1:20" ht="21.6" customHeight="1">
      <c r="B10" s="351" t="s">
        <v>197</v>
      </c>
      <c r="C10" s="352">
        <v>3396300.4840000002</v>
      </c>
      <c r="D10" s="352">
        <v>3044094.4389999998</v>
      </c>
      <c r="E10" s="353">
        <v>0.11570141861817596</v>
      </c>
      <c r="F10" s="256"/>
      <c r="G10" s="354">
        <v>3288229.5649999999</v>
      </c>
      <c r="H10" s="354">
        <v>2856496.304</v>
      </c>
      <c r="I10" s="353">
        <v>0.15114084355559521</v>
      </c>
      <c r="J10" s="353">
        <v>0.14740366042409669</v>
      </c>
      <c r="L10" s="254" t="s">
        <v>151</v>
      </c>
      <c r="M10" s="253">
        <v>2951390.9969999995</v>
      </c>
      <c r="N10" s="253">
        <v>2360145.9399999995</v>
      </c>
      <c r="O10" s="252">
        <v>0.25051207511345686</v>
      </c>
      <c r="P10" s="252"/>
      <c r="Q10" s="253">
        <v>2928849.2159999982</v>
      </c>
      <c r="R10" s="253">
        <v>2313585.3409999991</v>
      </c>
      <c r="S10" s="252">
        <v>0.26593524089933251</v>
      </c>
      <c r="T10" s="252">
        <v>0.25411253086701935</v>
      </c>
    </row>
    <row r="11" spans="1:20" ht="17.100000000000001" customHeight="1">
      <c r="B11" s="254" t="s">
        <v>151</v>
      </c>
      <c r="C11" s="251">
        <v>1125935.8880000003</v>
      </c>
      <c r="D11" s="251">
        <v>897315.98300000001</v>
      </c>
      <c r="E11" s="252">
        <v>0.25478193783605008</v>
      </c>
      <c r="F11" s="252"/>
      <c r="G11" s="253">
        <v>1127437.3419999997</v>
      </c>
      <c r="H11" s="253">
        <v>844486.73100000038</v>
      </c>
      <c r="I11" s="252">
        <v>0.33505631363200084</v>
      </c>
      <c r="J11" s="252">
        <v>0.32246988773176266</v>
      </c>
      <c r="L11" s="255" t="s">
        <v>23</v>
      </c>
      <c r="M11" s="260">
        <v>0.28710597704523977</v>
      </c>
      <c r="N11" s="260">
        <v>0.2882904012615552</v>
      </c>
      <c r="O11" s="338" t="s">
        <v>203</v>
      </c>
      <c r="P11" s="256"/>
      <c r="Q11" s="260">
        <v>0.29344127216684712</v>
      </c>
      <c r="R11" s="260">
        <v>0.2908035965716636</v>
      </c>
      <c r="S11" s="382" t="s">
        <v>205</v>
      </c>
      <c r="T11" s="382"/>
    </row>
    <row r="12" spans="1:20" ht="17.100000000000001" customHeight="1">
      <c r="B12" s="255" t="s">
        <v>23</v>
      </c>
      <c r="C12" s="355">
        <v>0.28947897917373711</v>
      </c>
      <c r="D12" s="355">
        <v>0.29477271516411063</v>
      </c>
      <c r="E12" s="338" t="s">
        <v>198</v>
      </c>
      <c r="F12" s="256"/>
      <c r="G12" s="260">
        <v>0.29814911181855375</v>
      </c>
      <c r="H12" s="260">
        <v>0.2956372566691059</v>
      </c>
      <c r="I12" s="382" t="s">
        <v>183</v>
      </c>
      <c r="J12" s="382"/>
      <c r="L12" s="254" t="s">
        <v>135</v>
      </c>
      <c r="M12" s="253">
        <v>-2191861.2629999998</v>
      </c>
      <c r="N12" s="253">
        <v>-1626084.5330000001</v>
      </c>
      <c r="O12" s="252">
        <v>0.34793807979723268</v>
      </c>
      <c r="P12" s="252"/>
      <c r="Q12" s="253">
        <v>-2089609.3909999998</v>
      </c>
      <c r="R12" s="253">
        <v>-1548800.1400000001</v>
      </c>
      <c r="S12" s="252">
        <v>0.34917949516714253</v>
      </c>
      <c r="T12" s="252">
        <v>0.32611127840698817</v>
      </c>
    </row>
    <row r="13" spans="1:20" ht="17.100000000000001" customHeight="1">
      <c r="B13" s="254" t="s">
        <v>135</v>
      </c>
      <c r="C13" s="251">
        <v>-875569.43599999999</v>
      </c>
      <c r="D13" s="251">
        <v>-607826.00699999998</v>
      </c>
      <c r="E13" s="252">
        <v>0.4404935391321616</v>
      </c>
      <c r="F13" s="252"/>
      <c r="G13" s="253">
        <v>-837826.44299999997</v>
      </c>
      <c r="H13" s="253">
        <v>-551187.69299999997</v>
      </c>
      <c r="I13" s="252">
        <v>0.52003837103090045</v>
      </c>
      <c r="J13" s="252">
        <v>0.48827084729624581</v>
      </c>
      <c r="L13" s="255" t="s">
        <v>152</v>
      </c>
      <c r="M13" s="260">
        <v>-0.21322029853072302</v>
      </c>
      <c r="N13" s="260">
        <v>-0.19862524370157325</v>
      </c>
      <c r="O13" s="338" t="s">
        <v>212</v>
      </c>
      <c r="P13" s="256"/>
      <c r="Q13" s="260">
        <v>-0.20935787157532901</v>
      </c>
      <c r="R13" s="260">
        <v>-0.19467475139171725</v>
      </c>
      <c r="S13" s="382" t="s">
        <v>213</v>
      </c>
      <c r="T13" s="382"/>
    </row>
    <row r="14" spans="1:20" ht="17.100000000000001" customHeight="1">
      <c r="B14" s="255" t="s">
        <v>152</v>
      </c>
      <c r="C14" s="355">
        <v>-0.22510957260561595</v>
      </c>
      <c r="D14" s="355">
        <v>-0.1996738337722774</v>
      </c>
      <c r="E14" s="338" t="s">
        <v>199</v>
      </c>
      <c r="F14" s="256"/>
      <c r="G14" s="260">
        <v>-0.22156194453824307</v>
      </c>
      <c r="H14" s="260">
        <v>-0.19295935801777953</v>
      </c>
      <c r="I14" s="382" t="s">
        <v>201</v>
      </c>
      <c r="J14" s="382"/>
      <c r="L14" s="349" t="s">
        <v>153</v>
      </c>
      <c r="M14" s="257">
        <v>764160.35499999975</v>
      </c>
      <c r="N14" s="257">
        <v>658694.59999999939</v>
      </c>
      <c r="O14" s="339">
        <v>0.16011328315125173</v>
      </c>
      <c r="P14" s="259"/>
      <c r="Q14" s="257">
        <v>840881.72999999835</v>
      </c>
      <c r="R14" s="257">
        <v>690770.40499999898</v>
      </c>
      <c r="S14" s="339">
        <v>0.21731001200029643</v>
      </c>
      <c r="T14" s="339">
        <v>0.22057753704192051</v>
      </c>
    </row>
    <row r="15" spans="1:20" ht="17.100000000000001" customHeight="1">
      <c r="B15" s="349" t="s">
        <v>153</v>
      </c>
      <c r="C15" s="350">
        <v>272336.80700000032</v>
      </c>
      <c r="D15" s="350">
        <v>251133.18400000004</v>
      </c>
      <c r="E15" s="339">
        <v>8.4431785008548532E-2</v>
      </c>
      <c r="F15" s="259"/>
      <c r="G15" s="257">
        <v>307984.16399999976</v>
      </c>
      <c r="H15" s="257">
        <v>257678.36900000044</v>
      </c>
      <c r="I15" s="339">
        <v>0.19522707783049964</v>
      </c>
      <c r="J15" s="339">
        <v>0.21681156460166062</v>
      </c>
      <c r="L15" s="255" t="s">
        <v>154</v>
      </c>
      <c r="M15" s="261">
        <v>-345142.39800000004</v>
      </c>
      <c r="N15" s="261">
        <v>-160884.87800000003</v>
      </c>
      <c r="O15" s="338">
        <v>1.1452755677882913</v>
      </c>
      <c r="P15" s="256"/>
      <c r="Q15" s="261">
        <v>-381682.85200000001</v>
      </c>
      <c r="R15" s="261">
        <v>-177971.28100000002</v>
      </c>
      <c r="S15" s="338">
        <v>1.1446317060559901</v>
      </c>
      <c r="T15" s="337">
        <v>1.0857718630285289</v>
      </c>
    </row>
    <row r="16" spans="1:20" ht="17.100000000000001" customHeight="1">
      <c r="B16" s="255" t="s">
        <v>154</v>
      </c>
      <c r="C16" s="356">
        <v>-110164.99400000001</v>
      </c>
      <c r="D16" s="356">
        <v>-50397.475000000006</v>
      </c>
      <c r="E16" s="338">
        <v>1.185922886017603</v>
      </c>
      <c r="F16" s="256"/>
      <c r="G16" s="261">
        <v>-132038.022</v>
      </c>
      <c r="H16" s="261">
        <v>-53525.547000000006</v>
      </c>
      <c r="I16" s="338">
        <v>1.4668224689044278</v>
      </c>
      <c r="J16" s="337">
        <v>1.3612357297596511</v>
      </c>
      <c r="L16" s="254" t="s">
        <v>155</v>
      </c>
      <c r="M16" s="253">
        <v>-184595.984</v>
      </c>
      <c r="N16" s="253">
        <v>-177487.984</v>
      </c>
      <c r="O16" s="252">
        <v>4.0047781488125933E-2</v>
      </c>
      <c r="P16" s="252"/>
      <c r="Q16" s="253">
        <v>-25325.525000000001</v>
      </c>
      <c r="R16" s="253">
        <v>-55934.370999999999</v>
      </c>
      <c r="S16" s="252">
        <v>-0.54722785744743607</v>
      </c>
      <c r="T16" s="252">
        <v>-0.73177524574719066</v>
      </c>
    </row>
    <row r="17" spans="2:20" ht="17.100000000000001" customHeight="1">
      <c r="B17" s="254" t="s">
        <v>155</v>
      </c>
      <c r="C17" s="251">
        <v>-68272.28</v>
      </c>
      <c r="D17" s="251">
        <v>-54663.976000000002</v>
      </c>
      <c r="E17" s="252">
        <v>0.24894464317780307</v>
      </c>
      <c r="F17" s="252"/>
      <c r="G17" s="253">
        <v>-388.89800000000378</v>
      </c>
      <c r="H17" s="253">
        <v>-29400.304000000004</v>
      </c>
      <c r="I17" s="252">
        <v>-0.98677231364682472</v>
      </c>
      <c r="J17" s="252">
        <v>-1.1467631790306307</v>
      </c>
      <c r="L17" s="254" t="s">
        <v>156</v>
      </c>
      <c r="M17" s="253">
        <v>234421.97299999971</v>
      </c>
      <c r="N17" s="253">
        <v>320321.73799999937</v>
      </c>
      <c r="O17" s="252">
        <v>-0.2681671420002093</v>
      </c>
      <c r="P17" s="252"/>
      <c r="Q17" s="253">
        <v>433873.35299999831</v>
      </c>
      <c r="R17" s="253">
        <v>456864.75299999898</v>
      </c>
      <c r="S17" s="252">
        <v>-5.0324302430922563E-2</v>
      </c>
      <c r="T17" s="252">
        <v>-3.2126467967442673E-3</v>
      </c>
    </row>
    <row r="18" spans="2:20" ht="17.100000000000001" customHeight="1">
      <c r="B18" s="254" t="s">
        <v>156</v>
      </c>
      <c r="C18" s="251">
        <v>93899.533000000316</v>
      </c>
      <c r="D18" s="251">
        <v>146071.73300000004</v>
      </c>
      <c r="E18" s="252">
        <v>-0.35716835097725386</v>
      </c>
      <c r="F18" s="252"/>
      <c r="G18" s="253">
        <v>175557.24399999974</v>
      </c>
      <c r="H18" s="253">
        <v>174752.51800000045</v>
      </c>
      <c r="I18" s="252">
        <v>4.60494652213983E-3</v>
      </c>
      <c r="J18" s="252">
        <v>9.2639030535413891E-2</v>
      </c>
      <c r="L18" s="349" t="s">
        <v>157</v>
      </c>
      <c r="M18" s="257">
        <v>1052134.166</v>
      </c>
      <c r="N18" s="257">
        <v>961483.88300000003</v>
      </c>
      <c r="O18" s="339">
        <v>9.4281645904614741E-2</v>
      </c>
      <c r="P18" s="259"/>
      <c r="Q18" s="257">
        <v>1105187.929</v>
      </c>
      <c r="R18" s="257">
        <v>972811.0780000001</v>
      </c>
      <c r="S18" s="339">
        <v>0.136076627819816</v>
      </c>
      <c r="T18" s="339">
        <v>0.12654221277471667</v>
      </c>
    </row>
    <row r="19" spans="2:20" ht="17.100000000000001" customHeight="1">
      <c r="B19" s="349" t="s">
        <v>157</v>
      </c>
      <c r="C19" s="350">
        <v>366548.23499999999</v>
      </c>
      <c r="D19" s="350">
        <v>367022.33199999999</v>
      </c>
      <c r="E19" s="339">
        <v>-1.291738836207923E-3</v>
      </c>
      <c r="F19" s="259"/>
      <c r="G19" s="257">
        <v>396488.73200000002</v>
      </c>
      <c r="H19" s="257">
        <v>362019.13799999998</v>
      </c>
      <c r="I19" s="339">
        <v>9.5214839166873011E-2</v>
      </c>
      <c r="J19" s="339">
        <v>8.6254780741492398E-2</v>
      </c>
      <c r="L19" s="349" t="s">
        <v>158</v>
      </c>
      <c r="M19" s="262">
        <v>0.1023497083304644</v>
      </c>
      <c r="N19" s="262">
        <v>0.11744467566128061</v>
      </c>
      <c r="O19" s="339" t="s">
        <v>204</v>
      </c>
      <c r="P19" s="259"/>
      <c r="Q19" s="262">
        <v>0.1107287292556898</v>
      </c>
      <c r="R19" s="262">
        <v>0.12227643184533703</v>
      </c>
      <c r="S19" s="383" t="s">
        <v>206</v>
      </c>
      <c r="T19" s="383"/>
    </row>
    <row r="20" spans="2:20" ht="17.100000000000001" customHeight="1">
      <c r="B20" s="349" t="s">
        <v>158</v>
      </c>
      <c r="C20" s="357">
        <v>9.4239831962559376E-2</v>
      </c>
      <c r="D20" s="357">
        <v>0.12056864179304787</v>
      </c>
      <c r="E20" s="339" t="s">
        <v>200</v>
      </c>
      <c r="F20" s="259"/>
      <c r="G20" s="262">
        <v>0.1048508496996941</v>
      </c>
      <c r="H20" s="262">
        <v>0.12673537770486817</v>
      </c>
      <c r="I20" s="383" t="s">
        <v>202</v>
      </c>
      <c r="J20" s="383"/>
      <c r="M20" s="242"/>
      <c r="O20" s="242"/>
    </row>
    <row r="21" spans="2:20" ht="20.45" customHeight="1">
      <c r="B21" s="378" t="s">
        <v>159</v>
      </c>
      <c r="C21" s="242"/>
      <c r="E21" s="242"/>
      <c r="J21" s="242"/>
      <c r="M21" s="242"/>
      <c r="O21" s="242"/>
    </row>
    <row r="22" spans="2:20">
      <c r="C22" s="242"/>
      <c r="E22" s="242"/>
      <c r="J22" s="242"/>
      <c r="M22" s="242"/>
      <c r="O22" s="242"/>
    </row>
    <row r="23" spans="2:20">
      <c r="C23" s="242"/>
      <c r="E23" s="242"/>
      <c r="J23" s="242"/>
      <c r="M23" s="242"/>
      <c r="O23" s="242"/>
    </row>
    <row r="24" spans="2:20">
      <c r="C24" s="242"/>
      <c r="E24" s="242"/>
      <c r="J24" s="242"/>
      <c r="M24" s="242"/>
      <c r="O24" s="242"/>
    </row>
    <row r="25" spans="2:20">
      <c r="C25" s="242"/>
      <c r="E25" s="242"/>
      <c r="J25" s="242"/>
      <c r="M25" s="242"/>
      <c r="O25" s="242"/>
    </row>
    <row r="26" spans="2:20">
      <c r="M26" s="242"/>
      <c r="O26" s="242"/>
    </row>
  </sheetData>
  <mergeCells count="10">
    <mergeCell ref="I20:J20"/>
    <mergeCell ref="I12:J12"/>
    <mergeCell ref="I14:J14"/>
    <mergeCell ref="M4:O4"/>
    <mergeCell ref="Q4:S4"/>
    <mergeCell ref="S11:T11"/>
    <mergeCell ref="S13:T13"/>
    <mergeCell ref="S19:T19"/>
    <mergeCell ref="C4:E4"/>
    <mergeCell ref="G4:I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51"/>
  <sheetViews>
    <sheetView showGridLines="0" zoomScale="85" zoomScaleNormal="85" workbookViewId="0"/>
  </sheetViews>
  <sheetFormatPr baseColWidth="10" defaultColWidth="11.42578125" defaultRowHeight="15"/>
  <cols>
    <col min="1" max="1" width="0.85546875" style="78" customWidth="1"/>
    <col min="2" max="2" width="43.85546875" style="74" customWidth="1"/>
    <col min="3" max="4" width="12.140625" style="49" bestFit="1" customWidth="1"/>
    <col min="5" max="5" width="8.5703125" style="49" customWidth="1"/>
    <col min="6" max="6" width="0.85546875" style="49" customWidth="1"/>
    <col min="7" max="10" width="13.42578125" style="49" customWidth="1"/>
    <col min="11" max="11" width="0.85546875" style="49" customWidth="1"/>
    <col min="12" max="12" width="11.7109375" style="49" bestFit="1" customWidth="1"/>
    <col min="13" max="13" width="11" style="78" bestFit="1" customWidth="1"/>
    <col min="14" max="14" width="12.42578125" style="49" bestFit="1" customWidth="1"/>
    <col min="15" max="15" width="18.28515625" style="49" bestFit="1" customWidth="1"/>
    <col min="16" max="16384" width="11.42578125" style="49"/>
  </cols>
  <sheetData>
    <row r="2" spans="1:16" s="80" customFormat="1" ht="23.25">
      <c r="A2" s="122"/>
      <c r="B2" s="221" t="s">
        <v>25</v>
      </c>
    </row>
    <row r="3" spans="1:16" s="94" customFormat="1" ht="18.75">
      <c r="A3" s="92"/>
      <c r="B3" s="386" t="s">
        <v>211</v>
      </c>
      <c r="C3" s="386"/>
      <c r="D3" s="386"/>
      <c r="E3" s="386"/>
      <c r="F3" s="387"/>
      <c r="G3" s="387"/>
      <c r="H3" s="93"/>
      <c r="I3" s="93"/>
      <c r="J3" s="93"/>
      <c r="K3" s="93"/>
      <c r="L3" s="93"/>
      <c r="M3" s="93"/>
    </row>
    <row r="4" spans="1:16" s="78" customFormat="1" ht="11.25" customHeight="1">
      <c r="A4" s="75"/>
      <c r="B4" s="90"/>
      <c r="C4" s="90"/>
      <c r="D4" s="90"/>
      <c r="E4" s="90"/>
      <c r="F4" s="90"/>
      <c r="G4" s="90"/>
      <c r="H4" s="91"/>
      <c r="I4" s="90"/>
      <c r="J4" s="91"/>
      <c r="K4" s="91"/>
      <c r="L4" s="91"/>
      <c r="M4" s="91"/>
    </row>
    <row r="5" spans="1:16" s="52" customFormat="1" ht="24.75" customHeight="1">
      <c r="A5" s="51"/>
      <c r="B5" s="388"/>
      <c r="C5" s="384" t="s">
        <v>21</v>
      </c>
      <c r="D5" s="384"/>
      <c r="E5" s="384"/>
      <c r="F5" s="225"/>
      <c r="G5" s="390" t="s">
        <v>207</v>
      </c>
      <c r="H5" s="390"/>
      <c r="I5" s="390" t="s">
        <v>208</v>
      </c>
      <c r="J5" s="390"/>
      <c r="K5" s="225"/>
      <c r="L5" s="391" t="s">
        <v>136</v>
      </c>
      <c r="M5" s="391"/>
      <c r="N5" s="391"/>
    </row>
    <row r="6" spans="1:16" s="52" customFormat="1" ht="17.100000000000001" customHeight="1">
      <c r="A6" s="51"/>
      <c r="B6" s="388"/>
      <c r="C6" s="264" t="s">
        <v>26</v>
      </c>
      <c r="D6" s="265" t="s">
        <v>27</v>
      </c>
      <c r="E6" s="265" t="s">
        <v>28</v>
      </c>
      <c r="F6" s="266"/>
      <c r="G6" s="265" t="s">
        <v>29</v>
      </c>
      <c r="H6" s="265" t="s">
        <v>30</v>
      </c>
      <c r="I6" s="265" t="s">
        <v>209</v>
      </c>
      <c r="J6" s="265" t="s">
        <v>210</v>
      </c>
      <c r="K6" s="266"/>
      <c r="L6" s="265" t="s">
        <v>31</v>
      </c>
      <c r="M6" s="265" t="s">
        <v>32</v>
      </c>
      <c r="N6" s="265" t="s">
        <v>28</v>
      </c>
    </row>
    <row r="7" spans="1:16" s="52" customFormat="1" ht="32.25" customHeight="1">
      <c r="A7" s="51"/>
      <c r="B7" s="389"/>
      <c r="C7" s="347" t="s">
        <v>193</v>
      </c>
      <c r="D7" s="347" t="s">
        <v>194</v>
      </c>
      <c r="E7" s="347" t="s">
        <v>33</v>
      </c>
      <c r="F7" s="249"/>
      <c r="G7" s="347" t="s">
        <v>34</v>
      </c>
      <c r="H7" s="347" t="s">
        <v>35</v>
      </c>
      <c r="I7" s="347" t="s">
        <v>34</v>
      </c>
      <c r="J7" s="347" t="s">
        <v>35</v>
      </c>
      <c r="K7" s="249"/>
      <c r="L7" s="248" t="s">
        <v>193</v>
      </c>
      <c r="M7" s="248" t="s">
        <v>194</v>
      </c>
      <c r="N7" s="248" t="s">
        <v>33</v>
      </c>
    </row>
    <row r="8" spans="1:16" s="48" customFormat="1" ht="17.100000000000001" customHeight="1">
      <c r="A8" s="53"/>
      <c r="B8" s="267" t="s">
        <v>36</v>
      </c>
      <c r="C8" s="268">
        <v>3889525.5580000002</v>
      </c>
      <c r="D8" s="268">
        <v>3044094.4389999998</v>
      </c>
      <c r="E8" s="291">
        <v>0.27772828206924127</v>
      </c>
      <c r="F8" s="269"/>
      <c r="G8" s="268">
        <v>320958.82400000002</v>
      </c>
      <c r="H8" s="268">
        <v>-212887.905</v>
      </c>
      <c r="I8" s="268">
        <v>98559.675000000003</v>
      </c>
      <c r="J8" s="268">
        <v>89038.46</v>
      </c>
      <c r="K8" s="269"/>
      <c r="L8" s="270">
        <v>3781454.639</v>
      </c>
      <c r="M8" s="270">
        <v>2856496.304</v>
      </c>
      <c r="N8" s="269">
        <v>0.32380869308486937</v>
      </c>
    </row>
    <row r="9" spans="1:16" s="48" customFormat="1" ht="17.100000000000001" customHeight="1">
      <c r="A9" s="55"/>
      <c r="B9" s="267" t="s">
        <v>37</v>
      </c>
      <c r="C9" s="268">
        <v>-2763589.67</v>
      </c>
      <c r="D9" s="268">
        <v>-2146778.4559999998</v>
      </c>
      <c r="E9" s="291">
        <v>0.28731945407598225</v>
      </c>
      <c r="F9" s="269"/>
      <c r="G9" s="268">
        <v>-248075.78899999999</v>
      </c>
      <c r="H9" s="268">
        <v>138503.416</v>
      </c>
      <c r="I9" s="268">
        <v>-77201.843999999997</v>
      </c>
      <c r="J9" s="268">
        <v>-57567.038999999997</v>
      </c>
      <c r="K9" s="269"/>
      <c r="L9" s="270">
        <v>-2654017.2970000003</v>
      </c>
      <c r="M9" s="270">
        <v>-2012009.5729999996</v>
      </c>
      <c r="N9" s="269">
        <v>0.31908780783917301</v>
      </c>
    </row>
    <row r="10" spans="1:16" s="48" customFormat="1" ht="17.100000000000001" customHeight="1">
      <c r="A10" s="56"/>
      <c r="B10" s="271" t="s">
        <v>38</v>
      </c>
      <c r="C10" s="359">
        <v>1125935.8880000003</v>
      </c>
      <c r="D10" s="359">
        <v>897315.98300000001</v>
      </c>
      <c r="E10" s="360">
        <v>0.25478193783605008</v>
      </c>
      <c r="F10" s="274"/>
      <c r="G10" s="359">
        <v>72883.035000000033</v>
      </c>
      <c r="H10" s="359">
        <v>-74384.489000000001</v>
      </c>
      <c r="I10" s="359">
        <v>21357.831000000006</v>
      </c>
      <c r="J10" s="359">
        <v>31471.421000000009</v>
      </c>
      <c r="K10" s="274"/>
      <c r="L10" s="272">
        <v>1127437.3419999997</v>
      </c>
      <c r="M10" s="272">
        <v>844486.73100000038</v>
      </c>
      <c r="N10" s="273">
        <v>0.33505631363200084</v>
      </c>
    </row>
    <row r="11" spans="1:16" s="48" customFormat="1" ht="17.100000000000001" customHeight="1">
      <c r="A11" s="57"/>
      <c r="B11" s="271" t="s">
        <v>23</v>
      </c>
      <c r="C11" s="360">
        <v>0.28947897917373711</v>
      </c>
      <c r="D11" s="360">
        <v>0.29477271516411063</v>
      </c>
      <c r="E11" s="360" t="s">
        <v>198</v>
      </c>
      <c r="F11" s="274"/>
      <c r="G11" s="360">
        <v>0.22707908164568807</v>
      </c>
      <c r="H11" s="360">
        <v>0.34940683454985383</v>
      </c>
      <c r="I11" s="360">
        <v>0.21669948688446877</v>
      </c>
      <c r="J11" s="360">
        <v>0.35345873008136042</v>
      </c>
      <c r="K11" s="274"/>
      <c r="L11" s="275">
        <v>0.29814911181855375</v>
      </c>
      <c r="M11" s="275">
        <v>0.2956372566691059</v>
      </c>
      <c r="N11" s="273" t="s">
        <v>183</v>
      </c>
    </row>
    <row r="12" spans="1:16" s="48" customFormat="1" ht="17.100000000000001" customHeight="1">
      <c r="A12" s="55"/>
      <c r="B12" s="267" t="s">
        <v>39</v>
      </c>
      <c r="C12" s="268">
        <v>-875569.43599999999</v>
      </c>
      <c r="D12" s="268">
        <v>-607826.00699999998</v>
      </c>
      <c r="E12" s="291">
        <v>0.4404935391321616</v>
      </c>
      <c r="F12" s="269"/>
      <c r="G12" s="364">
        <v>-95290.09</v>
      </c>
      <c r="H12" s="268">
        <v>57547.097000000002</v>
      </c>
      <c r="I12" s="268">
        <v>-32152.25</v>
      </c>
      <c r="J12" s="268">
        <v>-24486.063999999998</v>
      </c>
      <c r="K12" s="269"/>
      <c r="L12" s="270">
        <v>-837826.44299999997</v>
      </c>
      <c r="M12" s="270">
        <v>-551187.69299999997</v>
      </c>
      <c r="N12" s="269">
        <v>0.52003837103090045</v>
      </c>
      <c r="O12" s="58"/>
      <c r="P12" s="59"/>
    </row>
    <row r="13" spans="1:16" s="48" customFormat="1" ht="17.100000000000001" customHeight="1">
      <c r="A13" s="55"/>
      <c r="B13" s="267" t="s">
        <v>40</v>
      </c>
      <c r="C13" s="268">
        <v>22384.639999999999</v>
      </c>
      <c r="D13" s="268">
        <v>-31318.207999999999</v>
      </c>
      <c r="E13" s="291">
        <v>-1.7147484300506592</v>
      </c>
      <c r="F13" s="269"/>
      <c r="G13" s="268">
        <v>151.339</v>
      </c>
      <c r="H13" s="268">
        <v>4146.5630000000001</v>
      </c>
      <c r="I13" s="268">
        <v>55.661000000000001</v>
      </c>
      <c r="J13" s="268">
        <v>-3496.6930000000002</v>
      </c>
      <c r="K13" s="269"/>
      <c r="L13" s="270">
        <v>18086.737999999998</v>
      </c>
      <c r="M13" s="270">
        <v>-27877.175999999999</v>
      </c>
      <c r="N13" s="269">
        <v>-1.64880094023871</v>
      </c>
    </row>
    <row r="14" spans="1:16" s="48" customFormat="1" ht="17.100000000000001" customHeight="1">
      <c r="A14" s="55"/>
      <c r="B14" s="267" t="s">
        <v>41</v>
      </c>
      <c r="C14" s="268">
        <v>-414.28500000000003</v>
      </c>
      <c r="D14" s="268">
        <v>-7038.5839999999998</v>
      </c>
      <c r="E14" s="291">
        <v>-0.9411408601502802</v>
      </c>
      <c r="F14" s="269"/>
      <c r="G14" s="268">
        <v>-637.197</v>
      </c>
      <c r="H14" s="268">
        <v>-63.615000000000002</v>
      </c>
      <c r="I14" s="268">
        <v>577.57399999999996</v>
      </c>
      <c r="J14" s="268">
        <v>127.33499999999999</v>
      </c>
      <c r="K14" s="269"/>
      <c r="L14" s="270">
        <v>286.52699999999999</v>
      </c>
      <c r="M14" s="270">
        <v>-7743.4929999999995</v>
      </c>
      <c r="N14" s="269">
        <v>-1.0370022934094472</v>
      </c>
    </row>
    <row r="15" spans="1:16" s="48" customFormat="1" ht="17.100000000000001" customHeight="1">
      <c r="A15" s="55"/>
      <c r="B15" s="271" t="s">
        <v>42</v>
      </c>
      <c r="C15" s="272">
        <v>272336.80700000032</v>
      </c>
      <c r="D15" s="272">
        <v>251133.18400000004</v>
      </c>
      <c r="E15" s="275">
        <v>8.4431785008548532E-2</v>
      </c>
      <c r="F15" s="274"/>
      <c r="G15" s="272">
        <v>-22892.912999999964</v>
      </c>
      <c r="H15" s="272">
        <v>-12754.444</v>
      </c>
      <c r="I15" s="272">
        <v>-10161.183999999994</v>
      </c>
      <c r="J15" s="272">
        <v>3615.9990000000107</v>
      </c>
      <c r="K15" s="274"/>
      <c r="L15" s="272">
        <v>307984.16399999976</v>
      </c>
      <c r="M15" s="272">
        <v>257678.36900000044</v>
      </c>
      <c r="N15" s="273">
        <v>0.19522707783049964</v>
      </c>
    </row>
    <row r="16" spans="1:16" s="48" customFormat="1" ht="31.5">
      <c r="A16" s="55"/>
      <c r="B16" s="276" t="s">
        <v>43</v>
      </c>
      <c r="C16" s="268">
        <v>5641.4030000000002</v>
      </c>
      <c r="D16" s="268">
        <v>8631.366</v>
      </c>
      <c r="E16" s="358">
        <v>-0.34640669854574579</v>
      </c>
      <c r="F16" s="277"/>
      <c r="G16" s="253">
        <v>0</v>
      </c>
      <c r="H16" s="253">
        <v>0</v>
      </c>
      <c r="I16" s="253">
        <v>0</v>
      </c>
      <c r="J16" s="253">
        <v>0</v>
      </c>
      <c r="K16" s="277"/>
      <c r="L16" s="278">
        <v>5641.4030000000002</v>
      </c>
      <c r="M16" s="278">
        <v>8631.366</v>
      </c>
      <c r="N16" s="277">
        <v>-0.34640669854574579</v>
      </c>
      <c r="O16" s="47"/>
    </row>
    <row r="17" spans="1:15" s="48" customFormat="1" ht="17.100000000000001" customHeight="1">
      <c r="A17" s="55"/>
      <c r="B17" s="267" t="s">
        <v>44</v>
      </c>
      <c r="C17" s="268">
        <v>-51775.925000000003</v>
      </c>
      <c r="D17" s="268">
        <v>-27830.434000000001</v>
      </c>
      <c r="E17" s="291">
        <v>0.86040666846948932</v>
      </c>
      <c r="F17" s="269"/>
      <c r="G17" s="268">
        <v>33731.220999999998</v>
      </c>
      <c r="H17" s="268">
        <v>-563.28599999999994</v>
      </c>
      <c r="I17" s="268">
        <v>16760.887999999999</v>
      </c>
      <c r="J17" s="268">
        <v>938.423</v>
      </c>
      <c r="K17" s="269"/>
      <c r="L17" s="270">
        <v>-84943.860000000015</v>
      </c>
      <c r="M17" s="270">
        <v>-45529.745000000003</v>
      </c>
      <c r="N17" s="269">
        <v>0.86567836037737544</v>
      </c>
      <c r="O17" s="47"/>
    </row>
    <row r="18" spans="1:15" s="48" customFormat="1" ht="17.100000000000001" customHeight="1">
      <c r="A18" s="55"/>
      <c r="B18" s="267" t="s">
        <v>45</v>
      </c>
      <c r="C18" s="268">
        <v>-10815.71</v>
      </c>
      <c r="D18" s="268">
        <v>-2371.5410000000002</v>
      </c>
      <c r="E18" s="291">
        <v>3.560625348665698</v>
      </c>
      <c r="F18" s="269"/>
      <c r="G18" s="268">
        <v>-1581.924</v>
      </c>
      <c r="H18" s="268">
        <v>954.995</v>
      </c>
      <c r="I18" s="268">
        <v>41.511000000000003</v>
      </c>
      <c r="J18" s="268">
        <v>-2.6629999999999998</v>
      </c>
      <c r="K18" s="269"/>
      <c r="L18" s="278">
        <v>-10188.781000000001</v>
      </c>
      <c r="M18" s="270">
        <v>-2410.3890000000001</v>
      </c>
      <c r="N18" s="269">
        <v>3.227027670637395</v>
      </c>
    </row>
    <row r="19" spans="1:15" s="48" customFormat="1" ht="17.100000000000001" customHeight="1">
      <c r="A19" s="55"/>
      <c r="B19" s="267" t="s">
        <v>46</v>
      </c>
      <c r="C19" s="270">
        <v>-53214.762000000002</v>
      </c>
      <c r="D19" s="270">
        <v>-28826.866000000002</v>
      </c>
      <c r="E19" s="269">
        <v>0.84601274380642</v>
      </c>
      <c r="F19" s="270"/>
      <c r="G19" s="270">
        <v>-13609.565000000001</v>
      </c>
      <c r="H19" s="270">
        <v>2941.587</v>
      </c>
      <c r="I19" s="270">
        <v>-12148.609</v>
      </c>
      <c r="J19" s="270">
        <v>-2461.4780000000001</v>
      </c>
      <c r="K19" s="269"/>
      <c r="L19" s="270">
        <v>-42546.784</v>
      </c>
      <c r="M19" s="270">
        <v>-14216.779000000002</v>
      </c>
      <c r="N19" s="269">
        <v>1.9927161419615507</v>
      </c>
    </row>
    <row r="20" spans="1:15" s="48" customFormat="1" ht="17.100000000000001" customHeight="1">
      <c r="A20" s="55"/>
      <c r="B20" s="271" t="s">
        <v>47</v>
      </c>
      <c r="C20" s="272">
        <v>-110164.99400000001</v>
      </c>
      <c r="D20" s="272">
        <v>-50397.475000000006</v>
      </c>
      <c r="E20" s="273">
        <v>1.185922886017603</v>
      </c>
      <c r="F20" s="272"/>
      <c r="G20" s="272">
        <v>18539.731999999996</v>
      </c>
      <c r="H20" s="273">
        <v>3333.2960000000003</v>
      </c>
      <c r="I20" s="272">
        <v>4653.7899999999972</v>
      </c>
      <c r="J20" s="272">
        <v>-1525.7180000000001</v>
      </c>
      <c r="K20" s="274"/>
      <c r="L20" s="272">
        <v>-132038.022</v>
      </c>
      <c r="M20" s="272">
        <v>-53525.547000000006</v>
      </c>
      <c r="N20" s="273">
        <v>1.4668224689044278</v>
      </c>
    </row>
    <row r="21" spans="1:15" s="48" customFormat="1" ht="17.100000000000001" customHeight="1">
      <c r="A21" s="55"/>
      <c r="B21" s="271" t="s">
        <v>48</v>
      </c>
      <c r="C21" s="359">
        <v>162171.81300000031</v>
      </c>
      <c r="D21" s="359">
        <v>200735.70900000003</v>
      </c>
      <c r="E21" s="360">
        <v>-0.1921127844772238</v>
      </c>
      <c r="F21" s="274"/>
      <c r="G21" s="359">
        <v>-4353.1809999999678</v>
      </c>
      <c r="H21" s="359">
        <v>-9421.1479999999992</v>
      </c>
      <c r="I21" s="359">
        <v>-5507.3939999999966</v>
      </c>
      <c r="J21" s="359">
        <v>2090.2810000000109</v>
      </c>
      <c r="K21" s="274"/>
      <c r="L21" s="272">
        <v>175946.14199999976</v>
      </c>
      <c r="M21" s="272">
        <v>204152.82200000045</v>
      </c>
      <c r="N21" s="273">
        <v>-0.1381645363687436</v>
      </c>
    </row>
    <row r="22" spans="1:15" s="48" customFormat="1" ht="17.100000000000001" customHeight="1">
      <c r="A22" s="55"/>
      <c r="B22" s="267" t="s">
        <v>7</v>
      </c>
      <c r="C22" s="268">
        <v>-68272.28</v>
      </c>
      <c r="D22" s="268">
        <v>-54663.976000000002</v>
      </c>
      <c r="E22" s="291">
        <v>0.24894464317780307</v>
      </c>
      <c r="F22" s="269"/>
      <c r="G22" s="268">
        <v>-72638.691999999995</v>
      </c>
      <c r="H22" s="268">
        <v>4755.3100000000004</v>
      </c>
      <c r="I22" s="268">
        <v>-21593.293000000001</v>
      </c>
      <c r="J22" s="268">
        <v>-3670.3789999999999</v>
      </c>
      <c r="K22" s="269"/>
      <c r="L22" s="270">
        <v>-388.89800000000378</v>
      </c>
      <c r="M22" s="270">
        <v>-29400.304000000004</v>
      </c>
      <c r="N22" s="269">
        <v>-0.98677231364682472</v>
      </c>
    </row>
    <row r="23" spans="1:15" s="48" customFormat="1" ht="17.100000000000001" customHeight="1">
      <c r="A23" s="55"/>
      <c r="B23" s="271" t="s">
        <v>163</v>
      </c>
      <c r="C23" s="359">
        <v>93899.533000000316</v>
      </c>
      <c r="D23" s="359">
        <v>146071.73300000004</v>
      </c>
      <c r="E23" s="360">
        <v>-0.35716835097725386</v>
      </c>
      <c r="F23" s="274"/>
      <c r="G23" s="359">
        <v>-76991.872999999963</v>
      </c>
      <c r="H23" s="359">
        <v>-4665.8379999999988</v>
      </c>
      <c r="I23" s="359">
        <v>-27100.686999999998</v>
      </c>
      <c r="J23" s="359">
        <v>-1580.097999999989</v>
      </c>
      <c r="K23" s="274"/>
      <c r="L23" s="272">
        <v>175557.24399999974</v>
      </c>
      <c r="M23" s="272">
        <v>174752.51800000045</v>
      </c>
      <c r="N23" s="273">
        <v>4.60494652213983E-3</v>
      </c>
    </row>
    <row r="24" spans="1:15" s="61" customFormat="1" ht="17.100000000000001" customHeight="1">
      <c r="A24" s="53"/>
      <c r="B24" s="267" t="s">
        <v>164</v>
      </c>
      <c r="C24" s="268">
        <v>72971.926999999996</v>
      </c>
      <c r="D24" s="268">
        <v>141300.16899999999</v>
      </c>
      <c r="E24" s="291">
        <v>-0.48356801328383403</v>
      </c>
      <c r="F24" s="269"/>
      <c r="G24" s="268">
        <v>-76966.048999999999</v>
      </c>
      <c r="H24" s="268">
        <v>-4665.8379999999997</v>
      </c>
      <c r="I24" s="268">
        <v>-27091.187000000002</v>
      </c>
      <c r="J24" s="268">
        <v>-1580.098</v>
      </c>
      <c r="K24" s="269"/>
      <c r="L24" s="278">
        <v>154603.81399999998</v>
      </c>
      <c r="M24" s="270">
        <v>169971.454</v>
      </c>
      <c r="N24" s="277">
        <v>-9.0413064301962276E-2</v>
      </c>
    </row>
    <row r="25" spans="1:15" s="61" customFormat="1" ht="17.100000000000001" customHeight="1">
      <c r="A25" s="53"/>
      <c r="B25" s="276" t="s">
        <v>165</v>
      </c>
      <c r="C25" s="268">
        <v>-20927.606</v>
      </c>
      <c r="D25" s="268">
        <v>-4771.5640000000003</v>
      </c>
      <c r="E25" s="358">
        <v>3.3859007235363494</v>
      </c>
      <c r="F25" s="277"/>
      <c r="G25" s="268">
        <v>25.824000000000002</v>
      </c>
      <c r="H25" s="268">
        <v>0</v>
      </c>
      <c r="I25" s="268">
        <v>9.5</v>
      </c>
      <c r="J25" s="268">
        <v>0</v>
      </c>
      <c r="K25" s="277"/>
      <c r="L25" s="278">
        <v>-20953.43</v>
      </c>
      <c r="M25" s="270">
        <v>-4781.0640000000003</v>
      </c>
      <c r="N25" s="277">
        <v>3.382587223262437</v>
      </c>
    </row>
    <row r="26" spans="1:15" s="62" customFormat="1" ht="17.100000000000001" customHeight="1">
      <c r="A26" s="56"/>
      <c r="B26" s="279" t="s">
        <v>49</v>
      </c>
      <c r="C26" s="361">
        <v>366548.23499999999</v>
      </c>
      <c r="D26" s="361">
        <v>367022.33199999999</v>
      </c>
      <c r="E26" s="362">
        <v>-1.291738836207923E-3</v>
      </c>
      <c r="F26" s="282"/>
      <c r="G26" s="361">
        <v>-9611.9599999999991</v>
      </c>
      <c r="H26" s="361">
        <v>-20328.537</v>
      </c>
      <c r="I26" s="361">
        <v>-3645.355</v>
      </c>
      <c r="J26" s="361">
        <v>8648.5490000000009</v>
      </c>
      <c r="K26" s="282"/>
      <c r="L26" s="280">
        <v>396488.73200000002</v>
      </c>
      <c r="M26" s="280">
        <v>362019.13799999998</v>
      </c>
      <c r="N26" s="281">
        <v>9.5214839166873011E-2</v>
      </c>
    </row>
    <row r="27" spans="1:15" s="48" customFormat="1" ht="17.100000000000001" customHeight="1">
      <c r="A27" s="63"/>
      <c r="B27" s="283" t="s">
        <v>50</v>
      </c>
      <c r="C27" s="363">
        <v>9.4239831962559376E-2</v>
      </c>
      <c r="D27" s="363">
        <v>0.12056864179304787</v>
      </c>
      <c r="E27" s="363" t="s">
        <v>200</v>
      </c>
      <c r="F27" s="286"/>
      <c r="G27" s="363">
        <v>-2.9947642131191252E-2</v>
      </c>
      <c r="H27" s="363">
        <v>9.5489393819719354E-2</v>
      </c>
      <c r="I27" s="363">
        <v>-3.698627252981506E-2</v>
      </c>
      <c r="J27" s="363">
        <v>9.7132733427779408E-2</v>
      </c>
      <c r="K27" s="286"/>
      <c r="L27" s="284">
        <v>0.1048508496996941</v>
      </c>
      <c r="M27" s="284">
        <v>0.12673537770486817</v>
      </c>
      <c r="N27" s="285" t="s">
        <v>202</v>
      </c>
    </row>
    <row r="28" spans="1:15" s="61" customFormat="1" ht="6.95" customHeight="1">
      <c r="A28" s="63"/>
      <c r="B28" s="287"/>
      <c r="C28" s="288"/>
      <c r="D28" s="288"/>
      <c r="E28" s="288"/>
      <c r="F28" s="288"/>
      <c r="G28" s="289"/>
      <c r="H28" s="289"/>
      <c r="I28" s="289"/>
      <c r="J28" s="289"/>
      <c r="K28" s="288"/>
      <c r="L28" s="290"/>
      <c r="M28" s="288"/>
      <c r="N28" s="291"/>
    </row>
    <row r="29" spans="1:15" s="61" customFormat="1" ht="17.45" customHeight="1">
      <c r="A29" s="64"/>
      <c r="B29" s="388"/>
      <c r="C29" s="385" t="s">
        <v>21</v>
      </c>
      <c r="D29" s="385"/>
      <c r="E29" s="385"/>
      <c r="F29" s="340"/>
      <c r="G29" s="390" t="s">
        <v>207</v>
      </c>
      <c r="H29" s="390"/>
      <c r="I29" s="390" t="s">
        <v>208</v>
      </c>
      <c r="J29" s="390"/>
      <c r="K29" s="340"/>
      <c r="L29" s="391" t="s">
        <v>136</v>
      </c>
      <c r="M29" s="391"/>
      <c r="N29" s="391"/>
    </row>
    <row r="30" spans="1:15" s="67" customFormat="1" ht="30">
      <c r="A30" s="65"/>
      <c r="B30" s="388"/>
      <c r="C30" s="347" t="s">
        <v>193</v>
      </c>
      <c r="D30" s="347" t="s">
        <v>194</v>
      </c>
      <c r="E30" s="347" t="s">
        <v>33</v>
      </c>
      <c r="F30" s="348"/>
      <c r="G30" s="347" t="s">
        <v>34</v>
      </c>
      <c r="H30" s="347" t="s">
        <v>35</v>
      </c>
      <c r="I30" s="347" t="s">
        <v>34</v>
      </c>
      <c r="J30" s="347" t="s">
        <v>35</v>
      </c>
      <c r="K30" s="348"/>
      <c r="L30" s="347" t="s">
        <v>193</v>
      </c>
      <c r="M30" s="347" t="s">
        <v>194</v>
      </c>
      <c r="N30" s="347" t="s">
        <v>33</v>
      </c>
    </row>
    <row r="31" spans="1:15" s="61" customFormat="1" ht="17.100000000000001" customHeight="1">
      <c r="A31" s="68"/>
      <c r="B31" s="267" t="s">
        <v>51</v>
      </c>
      <c r="C31" s="268">
        <v>15525.941999999999</v>
      </c>
      <c r="D31" s="270">
        <v>-38680.39</v>
      </c>
      <c r="E31" s="291">
        <v>-1.4013905237253295</v>
      </c>
      <c r="F31" s="291"/>
      <c r="G31" s="270">
        <v>0</v>
      </c>
      <c r="H31" s="270">
        <v>4278.8999999999996</v>
      </c>
      <c r="I31" s="268">
        <v>0</v>
      </c>
      <c r="J31" s="268">
        <v>-3553.0250000000001</v>
      </c>
      <c r="K31" s="270"/>
      <c r="L31" s="270">
        <v>11247.041999999999</v>
      </c>
      <c r="M31" s="270">
        <v>-35127.364999999998</v>
      </c>
      <c r="N31" s="291">
        <v>-1.3201789260310302</v>
      </c>
    </row>
    <row r="32" spans="1:15" s="69" customFormat="1" ht="17.100000000000001" customHeight="1">
      <c r="A32" s="66"/>
      <c r="B32" s="267" t="s">
        <v>52</v>
      </c>
      <c r="C32" s="270">
        <v>-5080.7296050000004</v>
      </c>
      <c r="D32" s="270">
        <v>12050.246325000002</v>
      </c>
      <c r="E32" s="291">
        <v>-1.4216286927230095</v>
      </c>
      <c r="F32" s="291"/>
      <c r="G32" s="270">
        <v>0</v>
      </c>
      <c r="H32" s="270">
        <v>-1400.2328429949373</v>
      </c>
      <c r="I32" s="270">
        <v>0</v>
      </c>
      <c r="J32" s="270">
        <v>1106.8871448525504</v>
      </c>
      <c r="K32" s="270"/>
      <c r="L32" s="270">
        <v>-3680.4967620050629</v>
      </c>
      <c r="M32" s="270">
        <v>10943.359180147452</v>
      </c>
      <c r="N32" s="358">
        <v>-1.3363223943779456</v>
      </c>
    </row>
    <row r="33" spans="1:14" s="61" customFormat="1" ht="17.100000000000001" customHeight="1">
      <c r="A33" s="53"/>
      <c r="B33" s="271" t="s">
        <v>53</v>
      </c>
      <c r="C33" s="359">
        <v>10445.212394999999</v>
      </c>
      <c r="D33" s="272">
        <v>-26630.143674999999</v>
      </c>
      <c r="E33" s="360">
        <v>-1.3922326714596669</v>
      </c>
      <c r="F33" s="365"/>
      <c r="G33" s="359">
        <v>0</v>
      </c>
      <c r="H33" s="359">
        <v>2878.6671570050621</v>
      </c>
      <c r="I33" s="359">
        <v>0</v>
      </c>
      <c r="J33" s="359">
        <v>-2446.13785514745</v>
      </c>
      <c r="K33" s="366"/>
      <c r="L33" s="359">
        <v>7566.5452379949365</v>
      </c>
      <c r="M33" s="359">
        <v>-24184.005819852544</v>
      </c>
      <c r="N33" s="360">
        <v>-1.3128739421565798</v>
      </c>
    </row>
    <row r="34" spans="1:14" s="61" customFormat="1" ht="15.95" customHeight="1">
      <c r="A34" s="53"/>
      <c r="C34" s="160"/>
      <c r="D34" s="160"/>
      <c r="E34" s="161"/>
      <c r="F34" s="161"/>
      <c r="G34" s="160"/>
      <c r="H34" s="160"/>
      <c r="I34" s="160"/>
      <c r="J34" s="160"/>
      <c r="M34" s="60"/>
      <c r="N34" s="54"/>
    </row>
    <row r="35" spans="1:14" s="48" customFormat="1" ht="18" customHeight="1">
      <c r="A35" s="56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56"/>
    </row>
    <row r="36" spans="1:14" s="61" customFormat="1">
      <c r="A36" s="73"/>
      <c r="B36" s="70"/>
      <c r="C36" s="71"/>
      <c r="D36" s="71"/>
      <c r="E36" s="71"/>
      <c r="F36" s="72"/>
      <c r="G36" s="72"/>
      <c r="H36" s="72"/>
      <c r="I36" s="72"/>
      <c r="J36" s="72"/>
      <c r="K36" s="71"/>
      <c r="L36" s="71"/>
      <c r="M36" s="73"/>
    </row>
    <row r="37" spans="1:14">
      <c r="A37" s="77"/>
    </row>
    <row r="38" spans="1:14">
      <c r="A38" s="77"/>
    </row>
    <row r="39" spans="1:14">
      <c r="A39" s="77"/>
    </row>
    <row r="40" spans="1:14">
      <c r="A40" s="77"/>
    </row>
    <row r="41" spans="1:14">
      <c r="A41" s="77"/>
    </row>
    <row r="43" spans="1:14">
      <c r="A43" s="79"/>
      <c r="F43" s="72"/>
      <c r="G43" s="72"/>
      <c r="H43" s="72"/>
      <c r="I43" s="72"/>
      <c r="J43" s="72"/>
    </row>
    <row r="44" spans="1:14">
      <c r="A44" s="79"/>
    </row>
    <row r="45" spans="1:14">
      <c r="A45" s="79"/>
    </row>
    <row r="46" spans="1:14">
      <c r="A46" s="79"/>
    </row>
    <row r="47" spans="1:14">
      <c r="A47" s="79"/>
    </row>
    <row r="48" spans="1:14">
      <c r="A48" s="79"/>
    </row>
    <row r="49" spans="1:10">
      <c r="A49" s="73"/>
    </row>
    <row r="50" spans="1:10">
      <c r="A50" s="79"/>
    </row>
    <row r="51" spans="1:10">
      <c r="A51" s="73"/>
      <c r="F51" s="72"/>
      <c r="G51" s="72"/>
      <c r="H51" s="72"/>
      <c r="I51" s="72"/>
      <c r="J51" s="72"/>
    </row>
  </sheetData>
  <mergeCells count="11">
    <mergeCell ref="B3:G3"/>
    <mergeCell ref="B5:B7"/>
    <mergeCell ref="G5:H5"/>
    <mergeCell ref="L5:N5"/>
    <mergeCell ref="B29:B30"/>
    <mergeCell ref="C29:E29"/>
    <mergeCell ref="G29:H29"/>
    <mergeCell ref="L29:N29"/>
    <mergeCell ref="C5:E5"/>
    <mergeCell ref="I5:J5"/>
    <mergeCell ref="I29:J29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7FA41-9F50-434D-BF68-3F5884347A29}">
  <dimension ref="A2:P51"/>
  <sheetViews>
    <sheetView showGridLines="0" zoomScale="85" zoomScaleNormal="85" workbookViewId="0"/>
  </sheetViews>
  <sheetFormatPr baseColWidth="10" defaultColWidth="11.42578125" defaultRowHeight="15"/>
  <cols>
    <col min="1" max="1" width="0.85546875" style="78" customWidth="1"/>
    <col min="2" max="2" width="43.85546875" style="74" customWidth="1"/>
    <col min="3" max="4" width="12.140625" style="49" bestFit="1" customWidth="1"/>
    <col min="5" max="5" width="8.5703125" style="49" customWidth="1"/>
    <col min="6" max="6" width="0.85546875" style="49" customWidth="1"/>
    <col min="7" max="10" width="13.42578125" style="49" customWidth="1"/>
    <col min="11" max="11" width="0.85546875" style="49" customWidth="1"/>
    <col min="12" max="12" width="11.7109375" style="49" bestFit="1" customWidth="1"/>
    <col min="13" max="13" width="11.7109375" style="78" bestFit="1" customWidth="1"/>
    <col min="14" max="14" width="12.42578125" style="49" bestFit="1" customWidth="1"/>
    <col min="15" max="15" width="18.28515625" style="49" bestFit="1" customWidth="1"/>
    <col min="16" max="16384" width="11.42578125" style="49"/>
  </cols>
  <sheetData>
    <row r="2" spans="1:16" s="1" customFormat="1" ht="23.25">
      <c r="A2" s="45"/>
      <c r="B2" s="221" t="s">
        <v>185</v>
      </c>
      <c r="C2" s="80"/>
      <c r="D2" s="80"/>
      <c r="E2" s="80"/>
      <c r="F2" s="80"/>
      <c r="G2" s="80"/>
      <c r="I2" s="80"/>
    </row>
    <row r="3" spans="1:16" s="94" customFormat="1" ht="18.75" customHeight="1">
      <c r="A3" s="92"/>
      <c r="B3" s="386" t="s">
        <v>211</v>
      </c>
      <c r="C3" s="386"/>
      <c r="D3" s="386"/>
      <c r="E3" s="386"/>
      <c r="F3" s="387"/>
      <c r="G3" s="387"/>
      <c r="H3" s="93"/>
      <c r="I3" s="93"/>
      <c r="J3" s="93"/>
      <c r="K3" s="93"/>
      <c r="L3" s="93"/>
      <c r="M3" s="93"/>
    </row>
    <row r="4" spans="1:16" s="78" customFormat="1" ht="11.25" customHeight="1">
      <c r="A4" s="75"/>
      <c r="B4" s="90"/>
      <c r="C4" s="90"/>
      <c r="D4" s="90"/>
      <c r="E4" s="90"/>
      <c r="F4" s="90"/>
      <c r="G4" s="90"/>
      <c r="H4" s="91"/>
      <c r="I4" s="90"/>
      <c r="J4" s="91"/>
      <c r="K4" s="91"/>
      <c r="L4" s="91"/>
      <c r="M4" s="91"/>
    </row>
    <row r="5" spans="1:16" s="52" customFormat="1" ht="24.75" customHeight="1">
      <c r="A5" s="51"/>
      <c r="B5" s="392"/>
      <c r="C5" s="394" t="s">
        <v>21</v>
      </c>
      <c r="D5" s="394"/>
      <c r="E5" s="394"/>
      <c r="F5" s="219"/>
      <c r="G5" s="390" t="s">
        <v>207</v>
      </c>
      <c r="H5" s="390"/>
      <c r="I5" s="390" t="s">
        <v>208</v>
      </c>
      <c r="J5" s="390"/>
      <c r="K5" s="219"/>
      <c r="L5" s="395" t="s">
        <v>136</v>
      </c>
      <c r="M5" s="395"/>
      <c r="N5" s="395"/>
    </row>
    <row r="6" spans="1:16" s="52" customFormat="1" ht="17.100000000000001" customHeight="1">
      <c r="A6" s="51"/>
      <c r="B6" s="392"/>
      <c r="C6" s="129" t="s">
        <v>26</v>
      </c>
      <c r="D6" s="130" t="s">
        <v>27</v>
      </c>
      <c r="E6" s="130" t="s">
        <v>28</v>
      </c>
      <c r="F6" s="131"/>
      <c r="G6" s="130" t="s">
        <v>29</v>
      </c>
      <c r="H6" s="130" t="s">
        <v>30</v>
      </c>
      <c r="I6" s="130" t="s">
        <v>209</v>
      </c>
      <c r="J6" s="130" t="s">
        <v>210</v>
      </c>
      <c r="K6" s="131"/>
      <c r="L6" s="130" t="s">
        <v>214</v>
      </c>
      <c r="M6" s="130" t="s">
        <v>215</v>
      </c>
      <c r="N6" s="130" t="s">
        <v>28</v>
      </c>
    </row>
    <row r="7" spans="1:16" s="52" customFormat="1" ht="32.25" customHeight="1">
      <c r="A7" s="51"/>
      <c r="B7" s="393"/>
      <c r="C7" s="125" t="s">
        <v>195</v>
      </c>
      <c r="D7" s="125" t="s">
        <v>196</v>
      </c>
      <c r="E7" s="125" t="s">
        <v>33</v>
      </c>
      <c r="F7" s="126"/>
      <c r="G7" s="125" t="s">
        <v>34</v>
      </c>
      <c r="H7" s="125" t="s">
        <v>35</v>
      </c>
      <c r="I7" s="125" t="s">
        <v>34</v>
      </c>
      <c r="J7" s="125" t="s">
        <v>35</v>
      </c>
      <c r="K7" s="126"/>
      <c r="L7" s="125" t="s">
        <v>195</v>
      </c>
      <c r="M7" s="125" t="s">
        <v>196</v>
      </c>
      <c r="N7" s="125" t="s">
        <v>33</v>
      </c>
    </row>
    <row r="8" spans="1:16" s="48" customFormat="1" ht="15.95" customHeight="1">
      <c r="A8" s="53"/>
      <c r="B8" s="132" t="s">
        <v>36</v>
      </c>
      <c r="C8" s="133">
        <v>10279796.426999999</v>
      </c>
      <c r="D8" s="133">
        <v>8186696.2259999998</v>
      </c>
      <c r="E8" s="134">
        <v>0.25567092551358583</v>
      </c>
      <c r="F8" s="134"/>
      <c r="G8" s="133">
        <v>490680.00099999999</v>
      </c>
      <c r="H8" s="133">
        <v>-191924.054</v>
      </c>
      <c r="I8" s="133">
        <v>172653.23499999999</v>
      </c>
      <c r="J8" s="133">
        <v>58208.303</v>
      </c>
      <c r="K8" s="134"/>
      <c r="L8" s="135">
        <v>9981040.4799999986</v>
      </c>
      <c r="M8" s="135">
        <v>7955834.6879999992</v>
      </c>
      <c r="N8" s="134">
        <v>0.25455604237914509</v>
      </c>
    </row>
    <row r="9" spans="1:16" s="48" customFormat="1" ht="15.95" customHeight="1">
      <c r="A9" s="55"/>
      <c r="B9" s="132" t="s">
        <v>37</v>
      </c>
      <c r="C9" s="133">
        <v>-7328405.4299999997</v>
      </c>
      <c r="D9" s="133">
        <v>-5826550.2860000003</v>
      </c>
      <c r="E9" s="134">
        <v>0.25776060795504474</v>
      </c>
      <c r="F9" s="134"/>
      <c r="G9" s="133">
        <v>-399756.038</v>
      </c>
      <c r="H9" s="133">
        <v>123541.872</v>
      </c>
      <c r="I9" s="133">
        <v>-146233.35699999999</v>
      </c>
      <c r="J9" s="133">
        <v>-38067.582000000002</v>
      </c>
      <c r="K9" s="134"/>
      <c r="L9" s="135">
        <v>-7052191.2640000004</v>
      </c>
      <c r="M9" s="135">
        <v>-5642249.3470000001</v>
      </c>
      <c r="N9" s="134">
        <v>0.2498900403523765</v>
      </c>
    </row>
    <row r="10" spans="1:16" s="48" customFormat="1" ht="15.95" customHeight="1">
      <c r="A10" s="56"/>
      <c r="B10" s="136" t="s">
        <v>38</v>
      </c>
      <c r="C10" s="137">
        <v>2951390.9969999995</v>
      </c>
      <c r="D10" s="137">
        <v>2360145.9399999995</v>
      </c>
      <c r="E10" s="138">
        <v>0.25051207511345686</v>
      </c>
      <c r="F10" s="139"/>
      <c r="G10" s="137">
        <v>90923.962999999989</v>
      </c>
      <c r="H10" s="137">
        <v>-68382.182000000001</v>
      </c>
      <c r="I10" s="137">
        <v>26419.877999999997</v>
      </c>
      <c r="J10" s="137">
        <v>20140.720999999998</v>
      </c>
      <c r="K10" s="139"/>
      <c r="L10" s="137">
        <v>2928849.2159999982</v>
      </c>
      <c r="M10" s="137">
        <v>2313585.3409999991</v>
      </c>
      <c r="N10" s="138">
        <v>0.26593524089933251</v>
      </c>
    </row>
    <row r="11" spans="1:16" s="48" customFormat="1" ht="15.95" customHeight="1">
      <c r="A11" s="57"/>
      <c r="B11" s="136" t="s">
        <v>23</v>
      </c>
      <c r="C11" s="140">
        <v>0.28710597704523977</v>
      </c>
      <c r="D11" s="140">
        <v>0.2882904012615552</v>
      </c>
      <c r="E11" s="138" t="s">
        <v>203</v>
      </c>
      <c r="F11" s="139"/>
      <c r="G11" s="140">
        <v>0.18530195405294292</v>
      </c>
      <c r="H11" s="140">
        <v>0.3562981323852194</v>
      </c>
      <c r="I11" s="140">
        <v>0.15302278002494421</v>
      </c>
      <c r="J11" s="140">
        <v>0.34601113521553784</v>
      </c>
      <c r="K11" s="139"/>
      <c r="L11" s="140">
        <v>0.29344127216684712</v>
      </c>
      <c r="M11" s="140">
        <v>0.2908035965716636</v>
      </c>
      <c r="N11" s="138" t="s">
        <v>205</v>
      </c>
    </row>
    <row r="12" spans="1:16" s="48" customFormat="1" ht="15.95" customHeight="1">
      <c r="A12" s="55"/>
      <c r="B12" s="132" t="s">
        <v>39</v>
      </c>
      <c r="C12" s="133">
        <v>-2191861.2629999998</v>
      </c>
      <c r="D12" s="133">
        <v>-1626084.5330000001</v>
      </c>
      <c r="E12" s="134">
        <v>0.34793807979723268</v>
      </c>
      <c r="F12" s="134"/>
      <c r="G12" s="133">
        <v>-153839.63500000001</v>
      </c>
      <c r="H12" s="133">
        <v>51587.762999999999</v>
      </c>
      <c r="I12" s="133">
        <v>-60678.692000000003</v>
      </c>
      <c r="J12" s="133">
        <v>-16605.701000000001</v>
      </c>
      <c r="K12" s="134"/>
      <c r="L12" s="135">
        <v>-2089609.3909999998</v>
      </c>
      <c r="M12" s="135">
        <v>-1548800.1400000001</v>
      </c>
      <c r="N12" s="134">
        <v>0.34917949516714253</v>
      </c>
      <c r="O12" s="58"/>
      <c r="P12" s="59"/>
    </row>
    <row r="13" spans="1:16" s="48" customFormat="1" ht="15.95" customHeight="1">
      <c r="A13" s="55"/>
      <c r="B13" s="132" t="s">
        <v>40</v>
      </c>
      <c r="C13" s="133">
        <v>5344.5010000000002</v>
      </c>
      <c r="D13" s="133">
        <v>-72601.154999999999</v>
      </c>
      <c r="E13" s="134">
        <v>-1.0736145451129531</v>
      </c>
      <c r="F13" s="134"/>
      <c r="G13" s="133">
        <v>288.173</v>
      </c>
      <c r="H13" s="133">
        <v>2070.9549999999999</v>
      </c>
      <c r="I13" s="133">
        <v>97.120999999999995</v>
      </c>
      <c r="J13" s="133">
        <v>-2884.5590000000002</v>
      </c>
      <c r="K13" s="134"/>
      <c r="L13" s="135">
        <v>2985.3730000000005</v>
      </c>
      <c r="M13" s="135">
        <v>-69813.717000000004</v>
      </c>
      <c r="N13" s="134">
        <v>-1.0427619832933406</v>
      </c>
    </row>
    <row r="14" spans="1:16" s="48" customFormat="1" ht="15.95" customHeight="1">
      <c r="A14" s="55"/>
      <c r="B14" s="132" t="s">
        <v>41</v>
      </c>
      <c r="C14" s="133">
        <v>-713.88</v>
      </c>
      <c r="D14" s="133">
        <v>-2765.652</v>
      </c>
      <c r="E14" s="134">
        <v>-0.7418764182912384</v>
      </c>
      <c r="F14" s="134"/>
      <c r="G14" s="133">
        <v>614.78399999999999</v>
      </c>
      <c r="H14" s="133">
        <v>14.804</v>
      </c>
      <c r="I14" s="133">
        <v>1348.365</v>
      </c>
      <c r="J14" s="133">
        <v>87.061999999999998</v>
      </c>
      <c r="K14" s="134"/>
      <c r="L14" s="135">
        <v>-1343.4680000000001</v>
      </c>
      <c r="M14" s="135">
        <v>-4201.0789999999997</v>
      </c>
      <c r="N14" s="134">
        <v>-0.68020882254297055</v>
      </c>
    </row>
    <row r="15" spans="1:16" s="48" customFormat="1" ht="15.95" customHeight="1">
      <c r="A15" s="55"/>
      <c r="B15" s="136" t="s">
        <v>42</v>
      </c>
      <c r="C15" s="137">
        <v>764160.35499999975</v>
      </c>
      <c r="D15" s="137">
        <v>658694.59999999939</v>
      </c>
      <c r="E15" s="138">
        <v>0.16011328315125173</v>
      </c>
      <c r="F15" s="139"/>
      <c r="G15" s="137">
        <v>-62012.715000000018</v>
      </c>
      <c r="H15" s="137">
        <v>-14708.660000000002</v>
      </c>
      <c r="I15" s="137">
        <v>-32813.328000000009</v>
      </c>
      <c r="J15" s="137">
        <v>737.52299999999661</v>
      </c>
      <c r="K15" s="139"/>
      <c r="L15" s="137">
        <v>840881.72999999835</v>
      </c>
      <c r="M15" s="137">
        <v>690770.40499999898</v>
      </c>
      <c r="N15" s="138">
        <v>0.21731001200029643</v>
      </c>
    </row>
    <row r="16" spans="1:16" s="48" customFormat="1" ht="31.5">
      <c r="A16" s="55"/>
      <c r="B16" s="141" t="s">
        <v>43</v>
      </c>
      <c r="C16" s="127">
        <v>17560.330000000002</v>
      </c>
      <c r="D16" s="127">
        <v>15008.361999999999</v>
      </c>
      <c r="E16" s="142">
        <v>0.17003641036909967</v>
      </c>
      <c r="F16" s="142"/>
      <c r="G16" s="127">
        <v>0</v>
      </c>
      <c r="H16" s="127">
        <v>0</v>
      </c>
      <c r="I16" s="127">
        <v>0</v>
      </c>
      <c r="J16" s="127">
        <v>0</v>
      </c>
      <c r="K16" s="142"/>
      <c r="L16" s="143">
        <v>17560.330000000002</v>
      </c>
      <c r="M16" s="143">
        <v>15008.361999999999</v>
      </c>
      <c r="N16" s="142">
        <v>0.17003641036909967</v>
      </c>
      <c r="O16" s="47"/>
    </row>
    <row r="17" spans="1:15" s="48" customFormat="1" ht="15.95" customHeight="1">
      <c r="A17" s="55"/>
      <c r="B17" s="132" t="s">
        <v>44</v>
      </c>
      <c r="C17" s="133">
        <v>-144958.356</v>
      </c>
      <c r="D17" s="133">
        <v>-100284.068</v>
      </c>
      <c r="E17" s="134">
        <v>0.4454774211991479</v>
      </c>
      <c r="F17" s="134"/>
      <c r="G17" s="133">
        <v>60832.485000000001</v>
      </c>
      <c r="H17" s="133">
        <v>381.85199999999998</v>
      </c>
      <c r="I17" s="133">
        <v>35115.142999999996</v>
      </c>
      <c r="J17" s="133">
        <v>1012.096</v>
      </c>
      <c r="K17" s="134"/>
      <c r="L17" s="135">
        <v>-206172.69300000003</v>
      </c>
      <c r="M17" s="135">
        <v>-136411.307</v>
      </c>
      <c r="N17" s="134">
        <v>0.51140471808542998</v>
      </c>
      <c r="O17" s="47"/>
    </row>
    <row r="18" spans="1:15" s="48" customFormat="1" ht="15.95" customHeight="1">
      <c r="A18" s="55"/>
      <c r="B18" s="132" t="s">
        <v>45</v>
      </c>
      <c r="C18" s="133">
        <v>-72643</v>
      </c>
      <c r="D18" s="133">
        <v>-18000.227999999999</v>
      </c>
      <c r="E18" s="134">
        <v>3.0356711037215751</v>
      </c>
      <c r="F18" s="134"/>
      <c r="G18" s="133">
        <v>-1747.9770000000001</v>
      </c>
      <c r="H18" s="133">
        <v>491.47199999999998</v>
      </c>
      <c r="I18" s="133">
        <v>312.79599999999999</v>
      </c>
      <c r="J18" s="133">
        <v>-2.7650000000000001</v>
      </c>
      <c r="K18" s="134"/>
      <c r="L18" s="143">
        <v>-71386.494999999995</v>
      </c>
      <c r="M18" s="135">
        <v>-18310.258999999998</v>
      </c>
      <c r="N18" s="134">
        <v>2.898715741814466</v>
      </c>
    </row>
    <row r="19" spans="1:15" s="48" customFormat="1" ht="15.95" customHeight="1">
      <c r="A19" s="55"/>
      <c r="B19" s="132" t="s">
        <v>46</v>
      </c>
      <c r="C19" s="133">
        <v>-145101.372</v>
      </c>
      <c r="D19" s="133">
        <v>-57608.944000000003</v>
      </c>
      <c r="E19" s="134">
        <v>1.518729938878935</v>
      </c>
      <c r="F19" s="134"/>
      <c r="G19" s="133">
        <v>-26884.312999999998</v>
      </c>
      <c r="H19" s="133">
        <v>3466.9349999999999</v>
      </c>
      <c r="I19" s="133">
        <v>-17619.307000000001</v>
      </c>
      <c r="J19" s="133">
        <v>-1731.56</v>
      </c>
      <c r="K19" s="134"/>
      <c r="L19" s="135">
        <v>-121683.99400000001</v>
      </c>
      <c r="M19" s="135">
        <v>-38258.077000000005</v>
      </c>
      <c r="N19" s="134">
        <v>2.1806092606275009</v>
      </c>
    </row>
    <row r="20" spans="1:15" s="48" customFormat="1" ht="15.95" customHeight="1">
      <c r="A20" s="55"/>
      <c r="B20" s="136" t="s">
        <v>47</v>
      </c>
      <c r="C20" s="137">
        <v>-345142.39800000004</v>
      </c>
      <c r="D20" s="137">
        <v>-160884.87800000003</v>
      </c>
      <c r="E20" s="138">
        <v>1.1452755677882913</v>
      </c>
      <c r="F20" s="139"/>
      <c r="G20" s="137">
        <v>32200.195000000003</v>
      </c>
      <c r="H20" s="137">
        <v>4340.259</v>
      </c>
      <c r="I20" s="137">
        <v>17808.631999999998</v>
      </c>
      <c r="J20" s="137">
        <v>-722.22899999999993</v>
      </c>
      <c r="K20" s="139"/>
      <c r="L20" s="137">
        <v>-381682.85200000001</v>
      </c>
      <c r="M20" s="137">
        <v>-177971.28100000002</v>
      </c>
      <c r="N20" s="138">
        <v>1.1446317060559901</v>
      </c>
    </row>
    <row r="21" spans="1:15" s="48" customFormat="1" ht="15.95" customHeight="1">
      <c r="A21" s="55"/>
      <c r="B21" s="136" t="s">
        <v>48</v>
      </c>
      <c r="C21" s="137">
        <v>419017.9569999997</v>
      </c>
      <c r="D21" s="137">
        <v>497809.72199999937</v>
      </c>
      <c r="E21" s="138">
        <v>-0.15827687069558627</v>
      </c>
      <c r="F21" s="139"/>
      <c r="G21" s="137">
        <v>-29812.520000000015</v>
      </c>
      <c r="H21" s="137">
        <v>-10368.401000000002</v>
      </c>
      <c r="I21" s="137">
        <v>-15004.696000000011</v>
      </c>
      <c r="J21" s="137">
        <v>15.293999999996686</v>
      </c>
      <c r="K21" s="139"/>
      <c r="L21" s="137">
        <v>459198.87799999834</v>
      </c>
      <c r="M21" s="137">
        <v>512799.12399999896</v>
      </c>
      <c r="N21" s="138">
        <v>-0.10452483924290157</v>
      </c>
    </row>
    <row r="22" spans="1:15" s="48" customFormat="1" ht="15.95" customHeight="1">
      <c r="A22" s="55"/>
      <c r="B22" s="132" t="s">
        <v>7</v>
      </c>
      <c r="C22" s="133">
        <v>-184595.984</v>
      </c>
      <c r="D22" s="133">
        <v>-177487.984</v>
      </c>
      <c r="E22" s="134">
        <v>4.0047781488125933E-2</v>
      </c>
      <c r="F22" s="134"/>
      <c r="G22" s="133">
        <v>-162792.43799999999</v>
      </c>
      <c r="H22" s="133">
        <v>3521.9789999999998</v>
      </c>
      <c r="I22" s="133">
        <v>-118883.79399999999</v>
      </c>
      <c r="J22" s="133">
        <v>-2669.819</v>
      </c>
      <c r="K22" s="134"/>
      <c r="L22" s="135">
        <v>-25325.525000000001</v>
      </c>
      <c r="M22" s="135">
        <v>-55934.370999999999</v>
      </c>
      <c r="N22" s="134">
        <v>-0.54722785744743607</v>
      </c>
    </row>
    <row r="23" spans="1:15" s="48" customFormat="1" ht="15.95" customHeight="1">
      <c r="A23" s="55"/>
      <c r="B23" s="136" t="s">
        <v>163</v>
      </c>
      <c r="C23" s="137">
        <v>234421.97299999971</v>
      </c>
      <c r="D23" s="137">
        <v>320321.73799999937</v>
      </c>
      <c r="E23" s="138">
        <v>-0.2681671420002093</v>
      </c>
      <c r="F23" s="139"/>
      <c r="G23" s="137">
        <v>-192604.95800000001</v>
      </c>
      <c r="H23" s="137">
        <v>-6846.4220000000023</v>
      </c>
      <c r="I23" s="137">
        <v>-133888.49</v>
      </c>
      <c r="J23" s="137">
        <v>-2654.5250000000033</v>
      </c>
      <c r="K23" s="139"/>
      <c r="L23" s="137">
        <v>433873.35299999831</v>
      </c>
      <c r="M23" s="137">
        <v>456864.75299999898</v>
      </c>
      <c r="N23" s="138">
        <v>-5.0324302430922563E-2</v>
      </c>
    </row>
    <row r="24" spans="1:15" s="61" customFormat="1" ht="15.75">
      <c r="A24" s="53"/>
      <c r="B24" s="132" t="s">
        <v>164</v>
      </c>
      <c r="C24" s="133">
        <v>195354.215</v>
      </c>
      <c r="D24" s="133">
        <v>307820.74</v>
      </c>
      <c r="E24" s="134">
        <v>-0.36536370161412779</v>
      </c>
      <c r="F24" s="134"/>
      <c r="G24" s="133">
        <v>-192539.81299999999</v>
      </c>
      <c r="H24" s="133">
        <v>-6846.4219999999996</v>
      </c>
      <c r="I24" s="133">
        <v>-133834.05900000001</v>
      </c>
      <c r="J24" s="133">
        <v>-2654.5250000000001</v>
      </c>
      <c r="K24" s="134"/>
      <c r="L24" s="143">
        <v>394740.45</v>
      </c>
      <c r="M24" s="135">
        <v>444309.32400000002</v>
      </c>
      <c r="N24" s="142">
        <v>-0.11156388426365771</v>
      </c>
    </row>
    <row r="25" spans="1:15" s="61" customFormat="1" ht="15.75">
      <c r="A25" s="53"/>
      <c r="B25" s="141" t="s">
        <v>165</v>
      </c>
      <c r="C25" s="133">
        <v>-39067.758000000002</v>
      </c>
      <c r="D25" s="133">
        <v>-12500.998</v>
      </c>
      <c r="E25" s="142">
        <v>2.1251711263372735</v>
      </c>
      <c r="F25" s="142"/>
      <c r="G25" s="133">
        <v>65.144999999999996</v>
      </c>
      <c r="H25" s="133">
        <v>0</v>
      </c>
      <c r="I25" s="133">
        <v>54.430999999999997</v>
      </c>
      <c r="J25" s="133">
        <v>0</v>
      </c>
      <c r="K25" s="142"/>
      <c r="L25" s="143">
        <v>-39132.902999999998</v>
      </c>
      <c r="M25" s="135">
        <v>-12555.429</v>
      </c>
      <c r="N25" s="142">
        <v>2.1168113013103733</v>
      </c>
    </row>
    <row r="26" spans="1:15" s="62" customFormat="1" ht="15.95" customHeight="1">
      <c r="A26" s="56"/>
      <c r="B26" s="144" t="s">
        <v>49</v>
      </c>
      <c r="C26" s="145">
        <v>1052134.166</v>
      </c>
      <c r="D26" s="145">
        <v>961483.88300000003</v>
      </c>
      <c r="E26" s="146">
        <v>9.4281645904614741E-2</v>
      </c>
      <c r="F26" s="147"/>
      <c r="G26" s="145">
        <v>-33141.146999999997</v>
      </c>
      <c r="H26" s="145">
        <v>-19912.616000000002</v>
      </c>
      <c r="I26" s="145">
        <v>-15959.853999999999</v>
      </c>
      <c r="J26" s="145">
        <v>4632.6589999999997</v>
      </c>
      <c r="K26" s="147"/>
      <c r="L26" s="145">
        <v>1105187.929</v>
      </c>
      <c r="M26" s="145">
        <v>972811.0780000001</v>
      </c>
      <c r="N26" s="146">
        <v>0.136076627819816</v>
      </c>
    </row>
    <row r="27" spans="1:15" s="48" customFormat="1" ht="15.95" customHeight="1">
      <c r="A27" s="63"/>
      <c r="B27" s="148" t="s">
        <v>50</v>
      </c>
      <c r="C27" s="149">
        <v>0.1023497083304644</v>
      </c>
      <c r="D27" s="149">
        <v>0.11744467566128061</v>
      </c>
      <c r="E27" s="150" t="s">
        <v>204</v>
      </c>
      <c r="F27" s="151"/>
      <c r="G27" s="149">
        <v>-6.7541263007374938E-2</v>
      </c>
      <c r="H27" s="149">
        <v>0.103752581216318</v>
      </c>
      <c r="I27" s="149">
        <v>-9.2438777645840228E-2</v>
      </c>
      <c r="J27" s="149">
        <v>7.9587597666264207E-2</v>
      </c>
      <c r="K27" s="151"/>
      <c r="L27" s="149">
        <v>0.1107287292556898</v>
      </c>
      <c r="M27" s="149">
        <v>0.12227643184533703</v>
      </c>
      <c r="N27" s="150" t="s">
        <v>206</v>
      </c>
    </row>
    <row r="28" spans="1:15" s="61" customFormat="1" ht="6.95" customHeight="1">
      <c r="A28" s="63"/>
      <c r="B28" s="152"/>
      <c r="C28" s="153"/>
      <c r="D28" s="153"/>
      <c r="E28" s="153"/>
      <c r="F28" s="153"/>
      <c r="G28" s="154"/>
      <c r="H28" s="154"/>
      <c r="I28" s="154"/>
      <c r="J28" s="154"/>
      <c r="K28" s="153"/>
      <c r="L28" s="155"/>
      <c r="M28" s="153"/>
      <c r="N28" s="156"/>
    </row>
    <row r="29" spans="1:15" s="61" customFormat="1" ht="17.45" customHeight="1">
      <c r="A29" s="64"/>
      <c r="B29" s="392"/>
      <c r="C29" s="394" t="s">
        <v>21</v>
      </c>
      <c r="D29" s="394"/>
      <c r="E29" s="394"/>
      <c r="F29" s="219"/>
      <c r="G29" s="390" t="s">
        <v>207</v>
      </c>
      <c r="H29" s="390"/>
      <c r="I29" s="390" t="s">
        <v>208</v>
      </c>
      <c r="J29" s="390"/>
      <c r="K29" s="219"/>
      <c r="L29" s="395" t="s">
        <v>136</v>
      </c>
      <c r="M29" s="395"/>
      <c r="N29" s="395"/>
    </row>
    <row r="30" spans="1:15" s="67" customFormat="1" ht="30">
      <c r="A30" s="65"/>
      <c r="B30" s="392"/>
      <c r="C30" s="125" t="s">
        <v>195</v>
      </c>
      <c r="D30" s="125" t="s">
        <v>196</v>
      </c>
      <c r="E30" s="125" t="s">
        <v>33</v>
      </c>
      <c r="F30" s="126"/>
      <c r="G30" s="125" t="s">
        <v>34</v>
      </c>
      <c r="H30" s="125" t="s">
        <v>35</v>
      </c>
      <c r="I30" s="125" t="s">
        <v>34</v>
      </c>
      <c r="J30" s="125" t="s">
        <v>35</v>
      </c>
      <c r="K30" s="126"/>
      <c r="L30" s="125" t="s">
        <v>195</v>
      </c>
      <c r="M30" s="125" t="s">
        <v>196</v>
      </c>
      <c r="N30" s="125" t="s">
        <v>33</v>
      </c>
    </row>
    <row r="31" spans="1:15" s="61" customFormat="1" ht="17.45" customHeight="1">
      <c r="A31" s="68"/>
      <c r="B31" s="132" t="s">
        <v>51</v>
      </c>
      <c r="C31" s="124">
        <v>-17735.165000000001</v>
      </c>
      <c r="D31" s="157">
        <v>-90744.542000000001</v>
      </c>
      <c r="E31" s="134">
        <v>-0.80455943014181508</v>
      </c>
      <c r="F31" s="134"/>
      <c r="G31" s="157">
        <v>0</v>
      </c>
      <c r="H31" s="157">
        <v>2191.2359999999999</v>
      </c>
      <c r="I31" s="157">
        <v>0</v>
      </c>
      <c r="J31" s="157">
        <v>-2923.866</v>
      </c>
      <c r="K31" s="157"/>
      <c r="L31" s="157">
        <v>-19926.401000000002</v>
      </c>
      <c r="M31" s="157">
        <v>-87820.676000000007</v>
      </c>
      <c r="N31" s="134">
        <v>-0.77310125692951848</v>
      </c>
    </row>
    <row r="32" spans="1:15" s="69" customFormat="1" ht="18.600000000000001" customHeight="1">
      <c r="A32" s="66"/>
      <c r="B32" s="132" t="s">
        <v>52</v>
      </c>
      <c r="C32" s="157">
        <v>6457.4618600000003</v>
      </c>
      <c r="D32" s="157">
        <v>29107.412899999999</v>
      </c>
      <c r="E32" s="134">
        <v>-0.7781506078130358</v>
      </c>
      <c r="F32" s="134"/>
      <c r="G32" s="157">
        <v>0</v>
      </c>
      <c r="H32" s="157">
        <v>-797.83993530699934</v>
      </c>
      <c r="I32" s="157">
        <v>0</v>
      </c>
      <c r="J32" s="157">
        <v>937.86549637631538</v>
      </c>
      <c r="K32" s="157"/>
      <c r="L32" s="157">
        <v>7255.3017953069993</v>
      </c>
      <c r="M32" s="157">
        <v>28169.547403623685</v>
      </c>
      <c r="N32" s="142">
        <v>-0.74244166257446897</v>
      </c>
    </row>
    <row r="33" spans="1:14" s="61" customFormat="1" ht="15.95" customHeight="1">
      <c r="A33" s="53"/>
      <c r="B33" s="136" t="s">
        <v>53</v>
      </c>
      <c r="C33" s="158">
        <v>-11277.703140000001</v>
      </c>
      <c r="D33" s="158">
        <v>-61637.129100000006</v>
      </c>
      <c r="E33" s="138">
        <v>-0.81703068743349372</v>
      </c>
      <c r="F33" s="139"/>
      <c r="G33" s="158">
        <v>0</v>
      </c>
      <c r="H33" s="158">
        <v>1393.3960646930004</v>
      </c>
      <c r="I33" s="158">
        <v>0</v>
      </c>
      <c r="J33" s="158">
        <v>-1986.0005036236846</v>
      </c>
      <c r="K33" s="159"/>
      <c r="L33" s="158">
        <v>-12671.099204693002</v>
      </c>
      <c r="M33" s="158">
        <v>-59651.128596376322</v>
      </c>
      <c r="N33" s="138">
        <v>-0.78757989156532493</v>
      </c>
    </row>
    <row r="34" spans="1:14" s="61" customFormat="1" ht="15.95" customHeight="1">
      <c r="A34" s="53"/>
      <c r="C34" s="160"/>
      <c r="D34" s="160"/>
      <c r="E34" s="161"/>
      <c r="F34" s="161"/>
      <c r="G34" s="160"/>
      <c r="H34" s="160"/>
      <c r="I34" s="160"/>
      <c r="J34" s="160"/>
      <c r="M34" s="60"/>
      <c r="N34" s="54"/>
    </row>
    <row r="35" spans="1:14" s="48" customFormat="1" ht="18" customHeight="1">
      <c r="A35" s="56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56"/>
    </row>
    <row r="36" spans="1:14" s="61" customFormat="1">
      <c r="A36" s="73"/>
      <c r="B36" s="70"/>
      <c r="C36" s="71"/>
      <c r="D36" s="71"/>
      <c r="E36" s="71"/>
      <c r="F36" s="72"/>
      <c r="G36" s="72"/>
      <c r="H36" s="72"/>
      <c r="I36" s="72"/>
      <c r="J36" s="72"/>
      <c r="K36" s="71"/>
      <c r="L36" s="71"/>
      <c r="M36" s="73"/>
    </row>
    <row r="37" spans="1:14">
      <c r="A37" s="77"/>
    </row>
    <row r="38" spans="1:14">
      <c r="A38" s="77"/>
    </row>
    <row r="39" spans="1:14">
      <c r="A39" s="77"/>
    </row>
    <row r="40" spans="1:14">
      <c r="A40" s="77"/>
    </row>
    <row r="41" spans="1:14">
      <c r="A41" s="77"/>
    </row>
    <row r="43" spans="1:14">
      <c r="A43" s="79"/>
      <c r="F43" s="72"/>
      <c r="G43" s="72"/>
      <c r="H43" s="72"/>
      <c r="I43" s="72"/>
      <c r="J43" s="72"/>
    </row>
    <row r="44" spans="1:14">
      <c r="A44" s="79"/>
    </row>
    <row r="45" spans="1:14">
      <c r="A45" s="79"/>
    </row>
    <row r="46" spans="1:14">
      <c r="A46" s="79"/>
    </row>
    <row r="47" spans="1:14">
      <c r="A47" s="79"/>
    </row>
    <row r="48" spans="1:14">
      <c r="A48" s="79"/>
    </row>
    <row r="49" spans="1:10">
      <c r="A49" s="73"/>
    </row>
    <row r="50" spans="1:10">
      <c r="A50" s="79"/>
    </row>
    <row r="51" spans="1:10">
      <c r="A51" s="73"/>
      <c r="F51" s="72"/>
      <c r="G51" s="72"/>
      <c r="H51" s="72"/>
      <c r="I51" s="72"/>
      <c r="J51" s="72"/>
    </row>
  </sheetData>
  <mergeCells count="11">
    <mergeCell ref="B29:B30"/>
    <mergeCell ref="C29:E29"/>
    <mergeCell ref="G29:H29"/>
    <mergeCell ref="L29:N29"/>
    <mergeCell ref="I5:J5"/>
    <mergeCell ref="I29:J29"/>
    <mergeCell ref="B3:G3"/>
    <mergeCell ref="B5:B7"/>
    <mergeCell ref="C5:E5"/>
    <mergeCell ref="G5:H5"/>
    <mergeCell ref="L5:N5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89"/>
  <sheetViews>
    <sheetView showGridLines="0" zoomScale="85" zoomScaleNormal="85" workbookViewId="0"/>
  </sheetViews>
  <sheetFormatPr baseColWidth="10" defaultColWidth="11.42578125" defaultRowHeight="12"/>
  <cols>
    <col min="1" max="1" width="0.85546875" style="80" customWidth="1"/>
    <col min="2" max="2" width="42.42578125" style="76" customWidth="1"/>
    <col min="3" max="4" width="11.5703125" style="76" bestFit="1" customWidth="1"/>
    <col min="5" max="5" width="0.85546875" style="76" customWidth="1"/>
    <col min="6" max="6" width="10.140625" style="76" customWidth="1"/>
    <col min="7" max="7" width="9.42578125" style="89" customWidth="1"/>
    <col min="8" max="8" width="9.28515625" style="76" customWidth="1"/>
    <col min="9" max="9" width="8.7109375" style="76" customWidth="1"/>
    <col min="10" max="10" width="0.85546875" style="76" customWidth="1"/>
    <col min="11" max="11" width="12" style="76" bestFit="1" customWidth="1"/>
    <col min="12" max="12" width="9.85546875" style="80" bestFit="1" customWidth="1"/>
    <col min="13" max="13" width="0.85546875" style="80" customWidth="1"/>
    <col min="14" max="15" width="8.28515625" style="80" bestFit="1" customWidth="1"/>
    <col min="16" max="16384" width="11.42578125" style="80"/>
  </cols>
  <sheetData>
    <row r="1" spans="1:17">
      <c r="G1" s="95"/>
    </row>
    <row r="2" spans="1:17" s="5" customFormat="1" ht="23.25">
      <c r="A2" s="45"/>
      <c r="B2" s="221" t="s">
        <v>54</v>
      </c>
      <c r="G2" s="120"/>
    </row>
    <row r="3" spans="1:17">
      <c r="A3" s="83"/>
      <c r="B3" s="81"/>
      <c r="C3" s="81"/>
      <c r="D3" s="81"/>
      <c r="E3" s="81"/>
      <c r="F3" s="81"/>
      <c r="G3" s="82"/>
    </row>
    <row r="4" spans="1:17" s="69" customFormat="1" ht="15" customHeight="1">
      <c r="A4" s="85"/>
      <c r="B4" s="396" t="s">
        <v>106</v>
      </c>
      <c r="C4" s="342" t="s">
        <v>193</v>
      </c>
      <c r="D4" s="342" t="s">
        <v>194</v>
      </c>
      <c r="E4" s="80"/>
      <c r="F4" s="400" t="s">
        <v>142</v>
      </c>
      <c r="G4" s="400"/>
      <c r="H4" s="400" t="s">
        <v>139</v>
      </c>
      <c r="I4" s="400"/>
      <c r="J4" s="80"/>
      <c r="K4" s="342" t="s">
        <v>195</v>
      </c>
      <c r="L4" s="342" t="s">
        <v>196</v>
      </c>
      <c r="M4" s="80"/>
      <c r="N4" s="400" t="s">
        <v>142</v>
      </c>
      <c r="O4" s="400"/>
      <c r="P4" s="400" t="s">
        <v>139</v>
      </c>
      <c r="Q4" s="400"/>
    </row>
    <row r="5" spans="1:17" s="69" customFormat="1" ht="15">
      <c r="A5" s="85"/>
      <c r="B5" s="397"/>
      <c r="C5" s="399" t="s">
        <v>56</v>
      </c>
      <c r="D5" s="399"/>
      <c r="E5" s="80"/>
      <c r="F5" s="178" t="s">
        <v>33</v>
      </c>
      <c r="G5" s="178" t="s">
        <v>55</v>
      </c>
      <c r="H5" s="178" t="s">
        <v>33</v>
      </c>
      <c r="I5" s="178" t="s">
        <v>55</v>
      </c>
      <c r="J5" s="80"/>
      <c r="K5" s="398" t="s">
        <v>56</v>
      </c>
      <c r="L5" s="398"/>
      <c r="M5" s="80"/>
      <c r="N5" s="178" t="s">
        <v>33</v>
      </c>
      <c r="O5" s="178" t="s">
        <v>55</v>
      </c>
      <c r="P5" s="178" t="s">
        <v>33</v>
      </c>
      <c r="Q5" s="183" t="s">
        <v>55</v>
      </c>
    </row>
    <row r="6" spans="1:17" s="87" customFormat="1" ht="14.25">
      <c r="A6" s="86"/>
      <c r="B6" s="370" t="s">
        <v>57</v>
      </c>
      <c r="C6" s="174">
        <v>1172053.706</v>
      </c>
      <c r="D6" s="174">
        <v>1064356.8570000001</v>
      </c>
      <c r="E6" s="80"/>
      <c r="F6" s="375">
        <v>0.10118490644533895</v>
      </c>
      <c r="G6" s="375">
        <v>0.10118490644533895</v>
      </c>
      <c r="H6" s="375">
        <v>0.6473360142198612</v>
      </c>
      <c r="I6" s="375">
        <v>0.6473360142198612</v>
      </c>
      <c r="J6" s="80"/>
      <c r="K6" s="174">
        <v>3346255.7749999999</v>
      </c>
      <c r="L6" s="174">
        <v>2978797.108</v>
      </c>
      <c r="M6" s="80"/>
      <c r="N6" s="375">
        <v>0.12335807162331913</v>
      </c>
      <c r="O6" s="375">
        <v>0.12335807162331913</v>
      </c>
      <c r="P6" s="375">
        <v>0.62593455574781576</v>
      </c>
      <c r="Q6" s="375">
        <v>0.62593455574781598</v>
      </c>
    </row>
    <row r="7" spans="1:17" s="87" customFormat="1" ht="14.25">
      <c r="A7" s="86"/>
      <c r="B7" s="370" t="s">
        <v>58</v>
      </c>
      <c r="C7" s="174">
        <v>463712.27100000001</v>
      </c>
      <c r="D7" s="174">
        <v>296664.40000000002</v>
      </c>
      <c r="E7" s="80"/>
      <c r="F7" s="375">
        <v>0.56308701347381063</v>
      </c>
      <c r="G7" s="375">
        <v>0.8124252360084987</v>
      </c>
      <c r="H7" s="375">
        <v>0.8402620700366954</v>
      </c>
      <c r="I7" s="375">
        <v>2.8307191255551172</v>
      </c>
      <c r="J7" s="80"/>
      <c r="K7" s="174">
        <v>1246362.257</v>
      </c>
      <c r="L7" s="174">
        <v>816945.58900000004</v>
      </c>
      <c r="M7" s="80"/>
      <c r="N7" s="375">
        <v>0.52563680345668651</v>
      </c>
      <c r="O7" s="375">
        <v>0.68383321727582191</v>
      </c>
      <c r="P7" s="375">
        <v>0.65606456105960476</v>
      </c>
      <c r="Q7" s="375">
        <v>2.5879546482903688</v>
      </c>
    </row>
    <row r="8" spans="1:17" s="87" customFormat="1" ht="14.25">
      <c r="A8" s="86"/>
      <c r="B8" s="370" t="s">
        <v>216</v>
      </c>
      <c r="C8" s="174">
        <v>426821.821</v>
      </c>
      <c r="D8" s="174">
        <v>0</v>
      </c>
      <c r="E8" s="80"/>
      <c r="F8" s="375" t="s">
        <v>67</v>
      </c>
      <c r="G8" s="375" t="s">
        <v>67</v>
      </c>
      <c r="H8" s="375" t="s">
        <v>67</v>
      </c>
      <c r="I8" s="375" t="s">
        <v>67</v>
      </c>
      <c r="J8" s="80"/>
      <c r="K8" s="174">
        <v>426821.821</v>
      </c>
      <c r="L8" s="174">
        <v>0</v>
      </c>
      <c r="M8" s="80"/>
      <c r="N8" s="375" t="s">
        <v>67</v>
      </c>
      <c r="O8" s="375" t="s">
        <v>67</v>
      </c>
      <c r="P8" s="375" t="s">
        <v>67</v>
      </c>
      <c r="Q8" s="375" t="s">
        <v>67</v>
      </c>
    </row>
    <row r="9" spans="1:17" s="87" customFormat="1" ht="14.25">
      <c r="A9" s="86"/>
      <c r="B9" s="370" t="s">
        <v>59</v>
      </c>
      <c r="C9" s="174">
        <v>419650.03700000001</v>
      </c>
      <c r="D9" s="174">
        <v>294303.50099999999</v>
      </c>
      <c r="E9" s="80"/>
      <c r="F9" s="375">
        <v>0.42590908899857105</v>
      </c>
      <c r="G9" s="375">
        <v>0.19216683251881328</v>
      </c>
      <c r="H9" s="375">
        <v>0.29693046548330737</v>
      </c>
      <c r="I9" s="375">
        <v>0.30830608301014228</v>
      </c>
      <c r="J9" s="80"/>
      <c r="K9" s="174">
        <v>1100433.544</v>
      </c>
      <c r="L9" s="174">
        <v>833191.49399999995</v>
      </c>
      <c r="M9" s="80"/>
      <c r="N9" s="375">
        <v>0.32074505311740498</v>
      </c>
      <c r="O9" s="375">
        <v>9.0271253348410019E-2</v>
      </c>
      <c r="P9" s="375">
        <v>0.11265868660378886</v>
      </c>
      <c r="Q9" s="375">
        <v>0.16817992515892954</v>
      </c>
    </row>
    <row r="10" spans="1:17" s="87" customFormat="1" ht="14.25">
      <c r="A10" s="86"/>
      <c r="B10" s="370" t="s">
        <v>60</v>
      </c>
      <c r="C10" s="174">
        <v>276742.196</v>
      </c>
      <c r="D10" s="174">
        <v>222655.171</v>
      </c>
      <c r="E10" s="80"/>
      <c r="F10" s="375">
        <v>0.24291834210309005</v>
      </c>
      <c r="G10" s="375">
        <v>-3.9956601255121127E-3</v>
      </c>
      <c r="H10" s="375">
        <v>0.33064371121731351</v>
      </c>
      <c r="I10" s="375">
        <v>0.1803276355512704</v>
      </c>
      <c r="J10" s="80"/>
      <c r="K10" s="174">
        <v>790430.84699999995</v>
      </c>
      <c r="L10" s="174">
        <v>656905.19999999995</v>
      </c>
      <c r="M10" s="80"/>
      <c r="N10" s="375">
        <v>0.20326471308188765</v>
      </c>
      <c r="O10" s="375">
        <v>2.8996155615620633E-2</v>
      </c>
      <c r="P10" s="375">
        <v>0.26818940984665374</v>
      </c>
      <c r="Q10" s="375">
        <v>0.16052632865717631</v>
      </c>
    </row>
    <row r="11" spans="1:17" ht="14.25">
      <c r="A11" s="88"/>
      <c r="B11" s="370" t="s">
        <v>61</v>
      </c>
      <c r="C11" s="174">
        <v>207357.606</v>
      </c>
      <c r="D11" s="174">
        <v>179150.91899999999</v>
      </c>
      <c r="E11" s="80"/>
      <c r="F11" s="375">
        <v>0.15744651022415357</v>
      </c>
      <c r="G11" s="375">
        <v>8.4308017377280775E-2</v>
      </c>
      <c r="H11" s="375">
        <v>0.18278231693097946</v>
      </c>
      <c r="I11" s="375">
        <v>0.16344500987139621</v>
      </c>
      <c r="J11" s="80"/>
      <c r="K11" s="174">
        <v>624928.06900000002</v>
      </c>
      <c r="L11" s="174">
        <v>508940.63299999997</v>
      </c>
      <c r="N11" s="375">
        <v>0.22789973619575399</v>
      </c>
      <c r="O11" s="375">
        <v>0.14400772335880085</v>
      </c>
      <c r="P11" s="375">
        <v>0.21029640425410712</v>
      </c>
      <c r="Q11" s="375">
        <v>0.19059230106187197</v>
      </c>
    </row>
    <row r="12" spans="1:17" s="87" customFormat="1" ht="14.25">
      <c r="A12" s="86"/>
      <c r="B12" s="371" t="s">
        <v>36</v>
      </c>
      <c r="C12" s="175">
        <v>2966337.6370000001</v>
      </c>
      <c r="D12" s="175">
        <v>2057130.8480000002</v>
      </c>
      <c r="E12" s="80"/>
      <c r="F12" s="376">
        <v>0.44197810260050097</v>
      </c>
      <c r="G12" s="376">
        <v>0.37603174984907928</v>
      </c>
      <c r="H12" s="376">
        <v>0.77590205627678954</v>
      </c>
      <c r="I12" s="376">
        <v>0.99613253602061191</v>
      </c>
      <c r="J12" s="80"/>
      <c r="K12" s="175">
        <v>7535232.3130000001</v>
      </c>
      <c r="L12" s="175">
        <v>5794780.0240000002</v>
      </c>
      <c r="M12" s="80"/>
      <c r="N12" s="376">
        <v>0.30034829308302302</v>
      </c>
      <c r="O12" s="376">
        <v>0.24983312247667344</v>
      </c>
      <c r="P12" s="376">
        <v>0.52557106656450325</v>
      </c>
      <c r="Q12" s="376">
        <v>0.79460852888886513</v>
      </c>
    </row>
    <row r="13" spans="1:17" s="87" customFormat="1" ht="14.25">
      <c r="A13" s="86"/>
      <c r="B13" s="370" t="s">
        <v>57</v>
      </c>
      <c r="C13" s="174">
        <v>301049.92300000001</v>
      </c>
      <c r="D13" s="174">
        <v>303220.60600000003</v>
      </c>
      <c r="E13" s="80"/>
      <c r="F13" s="375">
        <v>-7.1587582012814233E-3</v>
      </c>
      <c r="G13" s="375">
        <v>-7.1587582012813122E-3</v>
      </c>
      <c r="H13" s="375">
        <v>0.73803763036887648</v>
      </c>
      <c r="I13" s="375">
        <v>0.73803763036887648</v>
      </c>
      <c r="J13" s="80"/>
      <c r="K13" s="174">
        <v>900531.50100000005</v>
      </c>
      <c r="L13" s="174">
        <v>850912.36899999995</v>
      </c>
      <c r="M13" s="80"/>
      <c r="N13" s="375">
        <v>5.8312857830839837E-2</v>
      </c>
      <c r="O13" s="375">
        <v>5.8312857830839615E-2</v>
      </c>
      <c r="P13" s="375">
        <v>0.75174905538364278</v>
      </c>
      <c r="Q13" s="375">
        <v>0.75174905538364256</v>
      </c>
    </row>
    <row r="14" spans="1:17" s="87" customFormat="1" ht="14.25">
      <c r="A14" s="86"/>
      <c r="B14" s="370" t="s">
        <v>58</v>
      </c>
      <c r="C14" s="174">
        <v>145601.783</v>
      </c>
      <c r="D14" s="174">
        <v>89448.29</v>
      </c>
      <c r="E14" s="80"/>
      <c r="F14" s="375">
        <v>0.62777603685883765</v>
      </c>
      <c r="G14" s="375">
        <v>0.89404150155477025</v>
      </c>
      <c r="H14" s="375">
        <v>0.89305123488226634</v>
      </c>
      <c r="I14" s="375">
        <v>2.9354649701062456</v>
      </c>
      <c r="J14" s="80"/>
      <c r="K14" s="174">
        <v>383639.68400000001</v>
      </c>
      <c r="L14" s="174">
        <v>238778.82800000001</v>
      </c>
      <c r="M14" s="80"/>
      <c r="N14" s="375">
        <v>0.60667378767769131</v>
      </c>
      <c r="O14" s="375">
        <v>0.77679870269715212</v>
      </c>
      <c r="P14" s="375">
        <v>0.64405861650613594</v>
      </c>
      <c r="Q14" s="375">
        <v>2.5581329676736875</v>
      </c>
    </row>
    <row r="15" spans="1:17" s="87" customFormat="1" ht="14.25">
      <c r="A15" s="86"/>
      <c r="B15" s="370" t="s">
        <v>216</v>
      </c>
      <c r="C15" s="174">
        <v>153147.37700000001</v>
      </c>
      <c r="D15" s="174">
        <v>0</v>
      </c>
      <c r="E15" s="80"/>
      <c r="F15" s="375" t="s">
        <v>67</v>
      </c>
      <c r="G15" s="375" t="s">
        <v>67</v>
      </c>
      <c r="H15" s="375" t="s">
        <v>67</v>
      </c>
      <c r="I15" s="375" t="s">
        <v>67</v>
      </c>
      <c r="J15" s="80"/>
      <c r="K15" s="174">
        <v>153147.37700000001</v>
      </c>
      <c r="L15" s="174">
        <v>0</v>
      </c>
      <c r="M15" s="80"/>
      <c r="N15" s="375" t="s">
        <v>67</v>
      </c>
      <c r="O15" s="375" t="s">
        <v>67</v>
      </c>
      <c r="P15" s="375" t="s">
        <v>67</v>
      </c>
      <c r="Q15" s="375" t="s">
        <v>67</v>
      </c>
    </row>
    <row r="16" spans="1:17" s="87" customFormat="1" ht="14.25">
      <c r="A16" s="86"/>
      <c r="B16" s="370" t="s">
        <v>59</v>
      </c>
      <c r="C16" s="174">
        <v>90853.589000000007</v>
      </c>
      <c r="D16" s="174">
        <v>63105.887999999999</v>
      </c>
      <c r="E16" s="80"/>
      <c r="F16" s="375">
        <v>0.43970066628331117</v>
      </c>
      <c r="G16" s="375">
        <v>0.20416899532198429</v>
      </c>
      <c r="H16" s="375">
        <v>0.34879289808498881</v>
      </c>
      <c r="I16" s="375">
        <v>0.35967674286842266</v>
      </c>
      <c r="J16" s="80"/>
      <c r="K16" s="174">
        <v>239238.997</v>
      </c>
      <c r="L16" s="174">
        <v>178745.584</v>
      </c>
      <c r="M16" s="80"/>
      <c r="N16" s="375">
        <v>0.33843304906486527</v>
      </c>
      <c r="O16" s="375">
        <v>0.10492756399880165</v>
      </c>
      <c r="P16" s="375">
        <v>0.11698195868145778</v>
      </c>
      <c r="Q16" s="375">
        <v>0.17201235424680594</v>
      </c>
    </row>
    <row r="17" spans="1:17" ht="14.25">
      <c r="A17" s="88"/>
      <c r="B17" s="370" t="s">
        <v>60</v>
      </c>
      <c r="C17" s="174">
        <v>67570.531000000003</v>
      </c>
      <c r="D17" s="174">
        <v>53793.873</v>
      </c>
      <c r="E17" s="80"/>
      <c r="F17" s="375">
        <v>0.25610087602355769</v>
      </c>
      <c r="G17" s="375">
        <v>6.3057194039644049E-3</v>
      </c>
      <c r="H17" s="375">
        <v>0.43345505053775035</v>
      </c>
      <c r="I17" s="375">
        <v>0.27135925116553627</v>
      </c>
      <c r="J17" s="80"/>
      <c r="K17" s="174">
        <v>188166.67600000001</v>
      </c>
      <c r="L17" s="174">
        <v>155932</v>
      </c>
      <c r="N17" s="375">
        <v>0.20672264833388909</v>
      </c>
      <c r="O17" s="375">
        <v>3.0307943718578922E-2</v>
      </c>
      <c r="P17" s="375">
        <v>0.31965604935282421</v>
      </c>
      <c r="Q17" s="375">
        <v>0.20687214764530815</v>
      </c>
    </row>
    <row r="18" spans="1:17" ht="14.25">
      <c r="A18" s="88"/>
      <c r="B18" s="370" t="s">
        <v>61</v>
      </c>
      <c r="C18" s="174">
        <v>44567.542999999998</v>
      </c>
      <c r="D18" s="174">
        <v>38297.974999999999</v>
      </c>
      <c r="E18" s="80"/>
      <c r="F18" s="375">
        <v>0.16370494784645917</v>
      </c>
      <c r="G18" s="375">
        <v>9.0681540533001481E-2</v>
      </c>
      <c r="H18" s="375">
        <v>0.26571356995577311</v>
      </c>
      <c r="I18" s="375">
        <v>0.24560349283810279</v>
      </c>
      <c r="J18" s="80"/>
      <c r="K18" s="174">
        <v>132617.52100000001</v>
      </c>
      <c r="L18" s="174">
        <v>109718.276</v>
      </c>
      <c r="N18" s="375">
        <v>0.20870948610238838</v>
      </c>
      <c r="O18" s="375">
        <v>0.12795461908389094</v>
      </c>
      <c r="P18" s="375">
        <v>0.26242132958106779</v>
      </c>
      <c r="Q18" s="375">
        <v>0.24227615987209972</v>
      </c>
    </row>
    <row r="19" spans="1:17" ht="14.25">
      <c r="A19" s="88"/>
      <c r="B19" s="371" t="s">
        <v>62</v>
      </c>
      <c r="C19" s="175">
        <v>802790.74599999993</v>
      </c>
      <c r="D19" s="175">
        <v>547866.63199999998</v>
      </c>
      <c r="E19" s="80"/>
      <c r="F19" s="376">
        <v>0.46530323095128745</v>
      </c>
      <c r="G19" s="376">
        <v>0.40433516248228951</v>
      </c>
      <c r="H19" s="376">
        <v>1.0078042560363594</v>
      </c>
      <c r="I19" s="376">
        <v>1.2894201694426779</v>
      </c>
      <c r="J19" s="80"/>
      <c r="K19" s="175">
        <v>1997341.7560000001</v>
      </c>
      <c r="L19" s="175">
        <v>1534087.057</v>
      </c>
      <c r="N19" s="376">
        <v>0.30197419167718076</v>
      </c>
      <c r="O19" s="376">
        <v>0.26051197040439411</v>
      </c>
      <c r="P19" s="376">
        <v>0.65172495148731024</v>
      </c>
      <c r="Q19" s="376">
        <v>0.9852901600119266</v>
      </c>
    </row>
    <row r="20" spans="1:17" ht="14.25">
      <c r="A20" s="88"/>
      <c r="B20" s="371" t="s">
        <v>135</v>
      </c>
      <c r="C20" s="175">
        <v>-592461.57899999991</v>
      </c>
      <c r="D20" s="175">
        <v>-352235.22700000001</v>
      </c>
      <c r="E20" s="80"/>
      <c r="F20" s="376">
        <v>0.68200547130398137</v>
      </c>
      <c r="G20" s="376">
        <v>0.59982562905571779</v>
      </c>
      <c r="H20" s="376">
        <v>0.66035719628827994</v>
      </c>
      <c r="I20" s="376">
        <v>0.91216853679369048</v>
      </c>
      <c r="J20" s="80"/>
      <c r="K20" s="175">
        <v>-1403471.987</v>
      </c>
      <c r="L20" s="175">
        <v>-1010497.9720000001</v>
      </c>
      <c r="N20" s="376">
        <v>0.38889144351494043</v>
      </c>
      <c r="O20" s="376">
        <v>0.33615132165091866</v>
      </c>
      <c r="P20" s="376">
        <v>0.34080978730011258</v>
      </c>
      <c r="Q20" s="376">
        <v>0.66240561039094148</v>
      </c>
    </row>
    <row r="21" spans="1:17" ht="13.5" customHeight="1">
      <c r="A21" s="88"/>
      <c r="B21" s="371" t="s">
        <v>137</v>
      </c>
      <c r="C21" s="175">
        <v>213135.68299999999</v>
      </c>
      <c r="D21" s="175">
        <v>197856.93000000002</v>
      </c>
      <c r="E21" s="80"/>
      <c r="F21" s="376">
        <v>7.722121737156229E-2</v>
      </c>
      <c r="G21" s="376">
        <v>5.2318666775248435E-2</v>
      </c>
      <c r="H21" s="376">
        <v>3.6975868430344958</v>
      </c>
      <c r="I21" s="376">
        <v>4.1862380983705556</v>
      </c>
      <c r="J21" s="80"/>
      <c r="K21" s="175">
        <v>602645.12099999993</v>
      </c>
      <c r="L21" s="175">
        <v>530139.28799999994</v>
      </c>
      <c r="N21" s="376">
        <v>0.13676751495542816</v>
      </c>
      <c r="O21" s="376">
        <v>0.11539458040213679</v>
      </c>
      <c r="P21" s="376">
        <v>2.555911459029101</v>
      </c>
      <c r="Q21" s="376">
        <v>2.9537716995825103</v>
      </c>
    </row>
    <row r="22" spans="1:17" ht="13.5" customHeight="1">
      <c r="A22" s="88"/>
      <c r="B22" s="372" t="s">
        <v>49</v>
      </c>
      <c r="C22" s="176">
        <v>286435.93199999997</v>
      </c>
      <c r="D22" s="373">
        <v>238186.61199999999</v>
      </c>
      <c r="E22" s="80"/>
      <c r="F22" s="177">
        <v>0.20256940385885325</v>
      </c>
      <c r="G22" s="177">
        <v>0.14908589520845172</v>
      </c>
      <c r="H22" s="177">
        <v>2.0663098603430385</v>
      </c>
      <c r="I22" s="177">
        <v>2.2676855843437074</v>
      </c>
      <c r="J22" s="80"/>
      <c r="K22" s="176">
        <v>766568.51400000008</v>
      </c>
      <c r="L22" s="176">
        <v>649917.23</v>
      </c>
      <c r="N22" s="177">
        <v>0.17948636936429607</v>
      </c>
      <c r="O22" s="177">
        <v>0.14033003185671244</v>
      </c>
      <c r="P22" s="177">
        <v>1.4467921548510367</v>
      </c>
      <c r="Q22" s="374">
        <v>1.6695197840528304</v>
      </c>
    </row>
    <row r="23" spans="1:17" s="84" customFormat="1" ht="14.1" customHeight="1">
      <c r="A23" s="88"/>
      <c r="B23" s="372" t="s">
        <v>138</v>
      </c>
      <c r="C23" s="177">
        <v>9.6562147352074995E-2</v>
      </c>
      <c r="D23" s="374">
        <v>0.11578583454308297</v>
      </c>
      <c r="E23" s="80"/>
      <c r="F23" s="401" t="s">
        <v>217</v>
      </c>
      <c r="G23" s="401"/>
      <c r="H23" s="401" t="s">
        <v>218</v>
      </c>
      <c r="I23" s="401"/>
      <c r="J23" s="80"/>
      <c r="K23" s="177">
        <v>0.10173123828942791</v>
      </c>
      <c r="L23" s="177">
        <v>0.11215563443448495</v>
      </c>
      <c r="M23" s="80"/>
      <c r="N23" s="401" t="s">
        <v>219</v>
      </c>
      <c r="O23" s="401"/>
      <c r="P23" s="401" t="s">
        <v>220</v>
      </c>
      <c r="Q23" s="404"/>
    </row>
    <row r="24" spans="1:17" s="84" customFormat="1" ht="14.1" customHeight="1">
      <c r="A24" s="88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</row>
    <row r="25" spans="1:17" ht="14.45" customHeight="1">
      <c r="B25" s="396" t="s">
        <v>63</v>
      </c>
      <c r="C25" s="341" t="s">
        <v>193</v>
      </c>
      <c r="D25" s="341" t="s">
        <v>194</v>
      </c>
      <c r="E25" s="80"/>
      <c r="F25" s="400" t="s">
        <v>142</v>
      </c>
      <c r="G25" s="400"/>
      <c r="H25" s="400" t="s">
        <v>139</v>
      </c>
      <c r="I25" s="400"/>
      <c r="J25" s="80"/>
      <c r="K25" s="341" t="s">
        <v>195</v>
      </c>
      <c r="L25" s="341" t="s">
        <v>196</v>
      </c>
      <c r="N25" s="400" t="s">
        <v>142</v>
      </c>
      <c r="O25" s="400"/>
      <c r="P25" s="400" t="s">
        <v>139</v>
      </c>
      <c r="Q25" s="400"/>
    </row>
    <row r="26" spans="1:17" ht="12.75" customHeight="1">
      <c r="B26" s="397"/>
      <c r="C26" s="398" t="s">
        <v>56</v>
      </c>
      <c r="D26" s="398"/>
      <c r="E26" s="80"/>
      <c r="F26" s="178" t="s">
        <v>33</v>
      </c>
      <c r="G26" s="178" t="s">
        <v>55</v>
      </c>
      <c r="H26" s="178" t="s">
        <v>33</v>
      </c>
      <c r="I26" s="178" t="s">
        <v>55</v>
      </c>
      <c r="J26" s="80"/>
      <c r="K26" s="398" t="s">
        <v>56</v>
      </c>
      <c r="L26" s="398"/>
      <c r="N26" s="178" t="s">
        <v>33</v>
      </c>
      <c r="O26" s="178" t="s">
        <v>55</v>
      </c>
      <c r="P26" s="178" t="s">
        <v>33</v>
      </c>
      <c r="Q26" s="183" t="s">
        <v>55</v>
      </c>
    </row>
    <row r="27" spans="1:17" ht="14.25">
      <c r="B27" s="163" t="s">
        <v>57</v>
      </c>
      <c r="C27" s="164">
        <v>192146.986</v>
      </c>
      <c r="D27" s="164">
        <v>231651.12899999999</v>
      </c>
      <c r="E27" s="80"/>
      <c r="F27" s="179">
        <v>-0.1705329180588625</v>
      </c>
      <c r="G27" s="179">
        <v>-0.1705329180588625</v>
      </c>
      <c r="H27" s="179">
        <v>0.56699167798971506</v>
      </c>
      <c r="I27" s="179">
        <v>0.56699167798971484</v>
      </c>
      <c r="J27" s="80"/>
      <c r="K27" s="164">
        <v>627415.76</v>
      </c>
      <c r="L27" s="164">
        <v>684231.80700000003</v>
      </c>
      <c r="N27" s="179">
        <v>-8.3036255284753224E-2</v>
      </c>
      <c r="O27" s="179">
        <v>-8.3036255284753224E-2</v>
      </c>
      <c r="P27" s="179">
        <v>0.54238561821964271</v>
      </c>
      <c r="Q27" s="179">
        <v>0.54238561821964293</v>
      </c>
    </row>
    <row r="28" spans="1:17" ht="14.25">
      <c r="B28" s="163" t="s">
        <v>58</v>
      </c>
      <c r="C28" s="164">
        <v>224153.82800000001</v>
      </c>
      <c r="D28" s="164">
        <v>139606.261</v>
      </c>
      <c r="E28" s="80"/>
      <c r="F28" s="179">
        <v>0.6056144358740474</v>
      </c>
      <c r="G28" s="179">
        <v>0.8525889366376922</v>
      </c>
      <c r="H28" s="179">
        <v>0.80928808470032476</v>
      </c>
      <c r="I28" s="179">
        <v>2.7755552010390354</v>
      </c>
      <c r="J28" s="80"/>
      <c r="K28" s="164">
        <v>586196.94099999999</v>
      </c>
      <c r="L28" s="164">
        <v>378768.07799999998</v>
      </c>
      <c r="N28" s="179">
        <v>0.54764082574033601</v>
      </c>
      <c r="O28" s="179">
        <v>0.70618820107906055</v>
      </c>
      <c r="P28" s="179">
        <v>0.62244015104094363</v>
      </c>
      <c r="Q28" s="179">
        <v>2.5178016903799652</v>
      </c>
    </row>
    <row r="29" spans="1:17" ht="14.25">
      <c r="B29" s="163" t="s">
        <v>61</v>
      </c>
      <c r="C29" s="164">
        <v>23257.172999999999</v>
      </c>
      <c r="D29" s="164">
        <v>18277.048999999999</v>
      </c>
      <c r="E29" s="80"/>
      <c r="F29" s="179">
        <v>0.27247965467510649</v>
      </c>
      <c r="G29" s="179">
        <v>0.19259379316678515</v>
      </c>
      <c r="H29" s="179">
        <v>0.37657257464271199</v>
      </c>
      <c r="I29" s="179">
        <v>0.35465938292016563</v>
      </c>
      <c r="J29" s="80"/>
      <c r="K29" s="164">
        <v>73438.630999999994</v>
      </c>
      <c r="L29" s="164">
        <v>52146.703000000001</v>
      </c>
      <c r="N29" s="179">
        <v>0.40830822995655147</v>
      </c>
      <c r="O29" s="179">
        <v>0.31230110957910839</v>
      </c>
      <c r="P29" s="179">
        <v>0.44155213697010631</v>
      </c>
      <c r="Q29" s="179">
        <v>0.41899573321950112</v>
      </c>
    </row>
    <row r="30" spans="1:17" ht="14.25">
      <c r="B30" s="165" t="s">
        <v>36</v>
      </c>
      <c r="C30" s="166">
        <v>439557.98700000002</v>
      </c>
      <c r="D30" s="166">
        <v>389534.43900000001</v>
      </c>
      <c r="E30" s="80"/>
      <c r="F30" s="180">
        <v>0.12841880714942389</v>
      </c>
      <c r="G30" s="180">
        <v>0.21318437728367146</v>
      </c>
      <c r="H30" s="180">
        <v>0.66873956762500142</v>
      </c>
      <c r="I30" s="180">
        <v>1.5921458055846092</v>
      </c>
      <c r="J30" s="80"/>
      <c r="K30" s="166">
        <v>1287051.3319999999</v>
      </c>
      <c r="L30" s="166">
        <v>1115146.588</v>
      </c>
      <c r="N30" s="180">
        <v>0.15415439176324686</v>
      </c>
      <c r="O30" s="180">
        <v>0.20351671814179939</v>
      </c>
      <c r="P30" s="180">
        <v>0.57142877061827968</v>
      </c>
      <c r="Q30" s="180">
        <v>1.4061402590344523</v>
      </c>
    </row>
    <row r="31" spans="1:17" ht="14.25">
      <c r="B31" s="163" t="s">
        <v>57</v>
      </c>
      <c r="C31" s="164">
        <v>54538.033000000003</v>
      </c>
      <c r="D31" s="164">
        <v>76416.277000000002</v>
      </c>
      <c r="E31" s="80"/>
      <c r="F31" s="179">
        <v>-0.28630345338598473</v>
      </c>
      <c r="G31" s="179">
        <v>-0.28630345338598473</v>
      </c>
      <c r="H31" s="179">
        <v>0.6542760239986054</v>
      </c>
      <c r="I31" s="179">
        <v>0.65427602399860518</v>
      </c>
      <c r="J31" s="80"/>
      <c r="K31" s="164">
        <v>176876.728</v>
      </c>
      <c r="L31" s="164">
        <v>221351.826</v>
      </c>
      <c r="N31" s="179">
        <v>-0.20092492031215503</v>
      </c>
      <c r="O31" s="179">
        <v>-0.20092492031215503</v>
      </c>
      <c r="P31" s="179">
        <v>0.65132032541620388</v>
      </c>
      <c r="Q31" s="179">
        <v>0.65132032541620388</v>
      </c>
    </row>
    <row r="32" spans="1:17" ht="14.25">
      <c r="B32" s="163" t="s">
        <v>58</v>
      </c>
      <c r="C32" s="164">
        <v>110874.727</v>
      </c>
      <c r="D32" s="164">
        <v>57836.201999999997</v>
      </c>
      <c r="E32" s="80"/>
      <c r="F32" s="179">
        <v>0.91704716364328354</v>
      </c>
      <c r="G32" s="179">
        <v>1.2120446507762734</v>
      </c>
      <c r="H32" s="179">
        <v>1.1768729586182451</v>
      </c>
      <c r="I32" s="179">
        <v>3.54283139453924</v>
      </c>
      <c r="J32" s="80"/>
      <c r="K32" s="164">
        <v>268350.14600000001</v>
      </c>
      <c r="L32" s="164">
        <v>165151.85999999999</v>
      </c>
      <c r="N32" s="179">
        <v>0.62486905082389033</v>
      </c>
      <c r="O32" s="179">
        <v>0.79557549311701625</v>
      </c>
      <c r="P32" s="179">
        <v>0.88162676014395402</v>
      </c>
      <c r="Q32" s="179">
        <v>3.0721929174017983</v>
      </c>
    </row>
    <row r="33" spans="2:17" ht="14.25">
      <c r="B33" s="163" t="s">
        <v>61</v>
      </c>
      <c r="C33" s="164">
        <v>4809.4350000000004</v>
      </c>
      <c r="D33" s="164">
        <v>4453.9189999999999</v>
      </c>
      <c r="E33" s="80"/>
      <c r="F33" s="179">
        <v>7.9820939716236605E-2</v>
      </c>
      <c r="G33" s="179">
        <v>1.0792947384070883E-2</v>
      </c>
      <c r="H33" s="179">
        <v>0.19806906371736011</v>
      </c>
      <c r="I33" s="179">
        <v>0.17755611261152171</v>
      </c>
      <c r="J33" s="80"/>
      <c r="K33" s="164">
        <v>14330.263999999999</v>
      </c>
      <c r="L33" s="164">
        <v>12151.159</v>
      </c>
      <c r="N33" s="179">
        <v>0.17933309900726346</v>
      </c>
      <c r="O33" s="179">
        <v>9.9241890712358893E-2</v>
      </c>
      <c r="P33" s="179">
        <v>0.24110340981033906</v>
      </c>
      <c r="Q33" s="179">
        <v>0.2209754304159135</v>
      </c>
    </row>
    <row r="34" spans="2:17" ht="14.25">
      <c r="B34" s="165" t="s">
        <v>62</v>
      </c>
      <c r="C34" s="166">
        <v>170222.19500000001</v>
      </c>
      <c r="D34" s="166">
        <v>138706.39799999999</v>
      </c>
      <c r="E34" s="80"/>
      <c r="F34" s="180">
        <v>0.22721228043136144</v>
      </c>
      <c r="G34" s="180">
        <v>0.34800043015128912</v>
      </c>
      <c r="H34" s="180">
        <v>0.9362075168198325</v>
      </c>
      <c r="I34" s="180">
        <v>2.3059705302229911</v>
      </c>
      <c r="J34" s="80"/>
      <c r="K34" s="166">
        <v>459557.13800000004</v>
      </c>
      <c r="L34" s="166">
        <v>398654.84499999997</v>
      </c>
      <c r="N34" s="180">
        <v>0.15276947907155147</v>
      </c>
      <c r="O34" s="180">
        <v>0.22104730334382072</v>
      </c>
      <c r="P34" s="180">
        <v>0.75890388634216555</v>
      </c>
      <c r="Q34" s="180">
        <v>1.9537283994618773</v>
      </c>
    </row>
    <row r="35" spans="2:17" ht="14.25">
      <c r="B35" s="165" t="s">
        <v>135</v>
      </c>
      <c r="C35" s="166">
        <v>-102784.68399999999</v>
      </c>
      <c r="D35" s="166">
        <v>-75708.585999999996</v>
      </c>
      <c r="E35" s="80"/>
      <c r="F35" s="180">
        <v>0.35763576405983866</v>
      </c>
      <c r="G35" s="180">
        <v>0.46565110240720919</v>
      </c>
      <c r="H35" s="180">
        <v>0.52800239307748642</v>
      </c>
      <c r="I35" s="180">
        <v>1.401755380650616</v>
      </c>
      <c r="J35" s="80"/>
      <c r="K35" s="166">
        <v>-279248.89500000002</v>
      </c>
      <c r="L35" s="166">
        <v>-209900.78500000003</v>
      </c>
      <c r="N35" s="180">
        <v>0.33038518650609139</v>
      </c>
      <c r="O35" s="180">
        <v>0.39468579111320135</v>
      </c>
      <c r="P35" s="180">
        <v>0.42470516904467948</v>
      </c>
      <c r="Q35" s="180">
        <v>1.2571775317248397</v>
      </c>
    </row>
    <row r="36" spans="2:17" ht="14.25">
      <c r="B36" s="165" t="s">
        <v>137</v>
      </c>
      <c r="C36" s="166">
        <v>67602.207999999984</v>
      </c>
      <c r="D36" s="166">
        <v>63220.195</v>
      </c>
      <c r="E36" s="80"/>
      <c r="F36" s="180">
        <v>6.931350021935212E-2</v>
      </c>
      <c r="G36" s="180">
        <v>0.20503862719590726</v>
      </c>
      <c r="H36" s="180">
        <v>2.2586483558462742</v>
      </c>
      <c r="I36" s="180">
        <v>5.2315693625268516</v>
      </c>
      <c r="J36" s="80"/>
      <c r="K36" s="166">
        <v>180989.00700000001</v>
      </c>
      <c r="L36" s="166">
        <v>189320.611</v>
      </c>
      <c r="N36" s="180">
        <v>-4.4007907834187066E-2</v>
      </c>
      <c r="O36" s="180">
        <v>2.8511864724920288E-2</v>
      </c>
      <c r="P36" s="180">
        <v>1.7575140040703379</v>
      </c>
      <c r="Q36" s="180">
        <v>4.0288742756797253</v>
      </c>
    </row>
    <row r="37" spans="2:17" ht="14.25">
      <c r="B37" s="167" t="s">
        <v>49</v>
      </c>
      <c r="C37" s="168">
        <v>73906.364000000001</v>
      </c>
      <c r="D37" s="168">
        <v>68593.316000000006</v>
      </c>
      <c r="E37" s="80"/>
      <c r="F37" s="169">
        <v>7.7457226298842219E-2</v>
      </c>
      <c r="G37" s="169">
        <v>0.20337624513851638</v>
      </c>
      <c r="H37" s="169">
        <v>1.7796321731230007</v>
      </c>
      <c r="I37" s="169">
        <v>4.127795273239359</v>
      </c>
      <c r="J37" s="80"/>
      <c r="K37" s="168">
        <v>199516.57800000001</v>
      </c>
      <c r="L37" s="168">
        <v>205368.35700000002</v>
      </c>
      <c r="N37" s="169">
        <v>-2.8494063474442721E-2</v>
      </c>
      <c r="O37" s="169">
        <v>3.8551058950600181E-2</v>
      </c>
      <c r="P37" s="169">
        <v>1.4036283604435065</v>
      </c>
      <c r="Q37" s="184">
        <v>3.2294920094740132</v>
      </c>
    </row>
    <row r="38" spans="2:17" ht="14.1" customHeight="1">
      <c r="B38" s="167" t="s">
        <v>138</v>
      </c>
      <c r="C38" s="169">
        <v>0.168137916238114</v>
      </c>
      <c r="D38" s="169">
        <v>0.17609050479872976</v>
      </c>
      <c r="E38" s="80"/>
      <c r="F38" s="402" t="s">
        <v>184</v>
      </c>
      <c r="G38" s="402"/>
      <c r="H38" s="402" t="s">
        <v>221</v>
      </c>
      <c r="I38" s="402"/>
      <c r="J38" s="80"/>
      <c r="K38" s="169">
        <v>0.1550183532229156</v>
      </c>
      <c r="L38" s="169">
        <v>0.18416265557367245</v>
      </c>
      <c r="N38" s="402" t="s">
        <v>222</v>
      </c>
      <c r="O38" s="402"/>
      <c r="P38" s="402" t="s">
        <v>223</v>
      </c>
      <c r="Q38" s="403"/>
    </row>
    <row r="39" spans="2:17" ht="12.75">
      <c r="B39" s="170"/>
      <c r="C39" s="171"/>
      <c r="D39" s="171"/>
      <c r="E39" s="80"/>
      <c r="F39" s="181"/>
      <c r="G39" s="181"/>
      <c r="H39" s="181"/>
      <c r="I39" s="181"/>
      <c r="J39" s="80"/>
      <c r="K39" s="171"/>
      <c r="L39" s="171"/>
      <c r="N39" s="181"/>
      <c r="O39" s="181"/>
      <c r="P39" s="181"/>
      <c r="Q39" s="181"/>
    </row>
    <row r="40" spans="2:17" ht="15">
      <c r="B40" s="396" t="s">
        <v>64</v>
      </c>
      <c r="C40" s="162" t="s">
        <v>193</v>
      </c>
      <c r="D40" s="162" t="s">
        <v>194</v>
      </c>
      <c r="E40" s="80"/>
      <c r="F40" s="400" t="s">
        <v>142</v>
      </c>
      <c r="G40" s="400"/>
      <c r="H40" s="400" t="s">
        <v>139</v>
      </c>
      <c r="I40" s="400"/>
      <c r="J40" s="80"/>
      <c r="K40" s="162" t="s">
        <v>195</v>
      </c>
      <c r="L40" s="162" t="s">
        <v>196</v>
      </c>
      <c r="N40" s="400" t="s">
        <v>142</v>
      </c>
      <c r="O40" s="400"/>
      <c r="P40" s="400" t="s">
        <v>139</v>
      </c>
      <c r="Q40" s="400"/>
    </row>
    <row r="41" spans="2:17" ht="15">
      <c r="B41" s="397"/>
      <c r="C41" s="398" t="s">
        <v>56</v>
      </c>
      <c r="D41" s="398"/>
      <c r="E41" s="80"/>
      <c r="F41" s="178" t="s">
        <v>33</v>
      </c>
      <c r="G41" s="178" t="s">
        <v>55</v>
      </c>
      <c r="H41" s="178" t="s">
        <v>33</v>
      </c>
      <c r="I41" s="178" t="s">
        <v>55</v>
      </c>
      <c r="J41" s="80"/>
      <c r="K41" s="398" t="s">
        <v>56</v>
      </c>
      <c r="L41" s="398"/>
      <c r="N41" s="178" t="s">
        <v>33</v>
      </c>
      <c r="O41" s="178" t="s">
        <v>55</v>
      </c>
      <c r="P41" s="178" t="s">
        <v>33</v>
      </c>
      <c r="Q41" s="183" t="s">
        <v>55</v>
      </c>
    </row>
    <row r="42" spans="2:17" ht="12.75" customHeight="1">
      <c r="B42" s="370" t="s">
        <v>57</v>
      </c>
      <c r="C42" s="174">
        <v>256497.97500000001</v>
      </c>
      <c r="D42" s="174">
        <v>335353.61200000002</v>
      </c>
      <c r="E42" s="80"/>
      <c r="F42" s="375">
        <v>-0.23514175538386628</v>
      </c>
      <c r="G42" s="375">
        <v>-0.23514175538386628</v>
      </c>
      <c r="H42" s="375">
        <v>0.21394575709616892</v>
      </c>
      <c r="I42" s="375">
        <v>0.21394575709616892</v>
      </c>
      <c r="J42" s="80"/>
      <c r="K42" s="174">
        <v>838663.86699999997</v>
      </c>
      <c r="L42" s="174">
        <v>861082.79299999995</v>
      </c>
      <c r="N42" s="375">
        <v>-2.6035738005973585E-2</v>
      </c>
      <c r="O42" s="375">
        <v>-2.6035738005973585E-2</v>
      </c>
      <c r="P42" s="375">
        <v>0.21657711214882425</v>
      </c>
      <c r="Q42" s="375">
        <v>0.21657711214882425</v>
      </c>
    </row>
    <row r="43" spans="2:17" ht="14.25">
      <c r="B43" s="371" t="s">
        <v>36</v>
      </c>
      <c r="C43" s="175">
        <v>256497.97500000001</v>
      </c>
      <c r="D43" s="175">
        <v>335353.61200000002</v>
      </c>
      <c r="E43" s="80"/>
      <c r="F43" s="376">
        <v>-0.23514175538386628</v>
      </c>
      <c r="G43" s="376">
        <v>-0.23514175538386628</v>
      </c>
      <c r="H43" s="376">
        <v>0.21394575709616892</v>
      </c>
      <c r="I43" s="376">
        <v>0.21394575709616892</v>
      </c>
      <c r="J43" s="80"/>
      <c r="K43" s="175">
        <v>838663.86699999997</v>
      </c>
      <c r="L43" s="175">
        <v>861082.79299999995</v>
      </c>
      <c r="N43" s="376">
        <v>-2.6035738005973585E-2</v>
      </c>
      <c r="O43" s="376">
        <v>-2.6035738005973585E-2</v>
      </c>
      <c r="P43" s="376">
        <v>0.21657711214882425</v>
      </c>
      <c r="Q43" s="376">
        <v>0.21657711214882425</v>
      </c>
    </row>
    <row r="44" spans="2:17" ht="14.25">
      <c r="B44" s="370" t="s">
        <v>57</v>
      </c>
      <c r="C44" s="174">
        <v>57582.718000000001</v>
      </c>
      <c r="D44" s="174">
        <v>99970.61</v>
      </c>
      <c r="E44" s="80"/>
      <c r="F44" s="375">
        <v>-0.42400353463883034</v>
      </c>
      <c r="G44" s="375">
        <v>-0.42400353463883034</v>
      </c>
      <c r="H44" s="375">
        <v>7.7238508392541538E-2</v>
      </c>
      <c r="I44" s="375">
        <v>7.7238508392541538E-2</v>
      </c>
      <c r="J44" s="80"/>
      <c r="K44" s="174">
        <v>213560.62599999999</v>
      </c>
      <c r="L44" s="174">
        <v>237568.58900000001</v>
      </c>
      <c r="N44" s="375">
        <v>-0.1010569751710737</v>
      </c>
      <c r="O44" s="375">
        <v>-0.10105697517107359</v>
      </c>
      <c r="P44" s="375">
        <v>0.16723809479251828</v>
      </c>
      <c r="Q44" s="375">
        <v>0.16723809479251828</v>
      </c>
    </row>
    <row r="45" spans="2:17" ht="14.25">
      <c r="B45" s="371" t="s">
        <v>62</v>
      </c>
      <c r="C45" s="175">
        <v>57582.718000000001</v>
      </c>
      <c r="D45" s="175">
        <v>99970.61</v>
      </c>
      <c r="E45" s="80"/>
      <c r="F45" s="376">
        <v>-0.42400353463883034</v>
      </c>
      <c r="G45" s="376">
        <v>-0.42400353463883034</v>
      </c>
      <c r="H45" s="376">
        <v>7.7238508392541538E-2</v>
      </c>
      <c r="I45" s="376">
        <v>7.7238508392541538E-2</v>
      </c>
      <c r="J45" s="80"/>
      <c r="K45" s="175">
        <v>213560.62599999999</v>
      </c>
      <c r="L45" s="175">
        <v>237568.58900000001</v>
      </c>
      <c r="N45" s="376">
        <v>-0.1010569751710737</v>
      </c>
      <c r="O45" s="376">
        <v>-0.10105697517107359</v>
      </c>
      <c r="P45" s="376">
        <v>0.16723809479251828</v>
      </c>
      <c r="Q45" s="376">
        <v>0.16723809479251828</v>
      </c>
    </row>
    <row r="46" spans="2:17" ht="14.25">
      <c r="B46" s="371" t="s">
        <v>135</v>
      </c>
      <c r="C46" s="175">
        <v>-72245.428</v>
      </c>
      <c r="D46" s="175">
        <v>-73360.741999999998</v>
      </c>
      <c r="E46" s="80"/>
      <c r="F46" s="376">
        <v>-1.5203145028167775E-2</v>
      </c>
      <c r="G46" s="376">
        <v>-1.5203145028167775E-2</v>
      </c>
      <c r="H46" s="376">
        <v>7.4076751795869589E-2</v>
      </c>
      <c r="I46" s="376">
        <v>7.4076751795869589E-2</v>
      </c>
      <c r="J46" s="80"/>
      <c r="K46" s="175">
        <v>-215350.06400000001</v>
      </c>
      <c r="L46" s="175">
        <v>-192367.42800000001</v>
      </c>
      <c r="N46" s="376">
        <v>0.11947259595319837</v>
      </c>
      <c r="O46" s="376">
        <v>0.11947077038516385</v>
      </c>
      <c r="P46" s="376">
        <v>8.1351231593157936E-2</v>
      </c>
      <c r="Q46" s="376">
        <v>8.1349291580369743E-2</v>
      </c>
    </row>
    <row r="47" spans="2:17" ht="14.25">
      <c r="B47" s="371" t="s">
        <v>137</v>
      </c>
      <c r="C47" s="175">
        <v>-10833.050999999999</v>
      </c>
      <c r="D47" s="175">
        <v>31363.686000000002</v>
      </c>
      <c r="E47" s="80"/>
      <c r="F47" s="376" t="s">
        <v>24</v>
      </c>
      <c r="G47" s="376" t="s">
        <v>24</v>
      </c>
      <c r="H47" s="376">
        <v>-0.19801532491997409</v>
      </c>
      <c r="I47" s="376">
        <v>-0.19801532491997398</v>
      </c>
      <c r="J47" s="80"/>
      <c r="K47" s="175">
        <v>11519.630999999999</v>
      </c>
      <c r="L47" s="175">
        <v>56012.165000000001</v>
      </c>
      <c r="N47" s="376">
        <v>-0.79433698018992838</v>
      </c>
      <c r="O47" s="376">
        <v>-0.79433071048356241</v>
      </c>
      <c r="P47" s="376">
        <v>-1.7513080810076929</v>
      </c>
      <c r="Q47" s="376">
        <v>-1.7513332787894957</v>
      </c>
    </row>
    <row r="48" spans="2:17" ht="14.25">
      <c r="B48" s="372" t="s">
        <v>49</v>
      </c>
      <c r="C48" s="176">
        <v>-1538.2729999999999</v>
      </c>
      <c r="D48" s="176">
        <v>42046.224000000002</v>
      </c>
      <c r="E48" s="80"/>
      <c r="F48" s="177" t="s">
        <v>24</v>
      </c>
      <c r="G48" s="177" t="s">
        <v>24</v>
      </c>
      <c r="H48" s="177">
        <v>0.18796384535424826</v>
      </c>
      <c r="I48" s="177">
        <v>0.18796384535424848</v>
      </c>
      <c r="J48" s="80"/>
      <c r="K48" s="176">
        <v>39861.148000000001</v>
      </c>
      <c r="L48" s="176">
        <v>86325.767999999996</v>
      </c>
      <c r="N48" s="177">
        <v>-0.53824739792642218</v>
      </c>
      <c r="O48" s="177">
        <v>-0.53824332984992995</v>
      </c>
      <c r="P48" s="177">
        <v>0.84090792478800735</v>
      </c>
      <c r="Q48" s="374">
        <v>0.84092576767330862</v>
      </c>
    </row>
    <row r="49" spans="1:17" ht="14.25">
      <c r="B49" s="377" t="s">
        <v>138</v>
      </c>
      <c r="C49" s="177">
        <v>-5.997213038426521E-3</v>
      </c>
      <c r="D49" s="177">
        <v>0.1253787718260807</v>
      </c>
      <c r="E49" s="80"/>
      <c r="F49" s="401" t="s">
        <v>224</v>
      </c>
      <c r="G49" s="401"/>
      <c r="H49" s="401" t="s">
        <v>225</v>
      </c>
      <c r="I49" s="401"/>
      <c r="J49" s="80"/>
      <c r="K49" s="177">
        <v>4.7529349443166127E-2</v>
      </c>
      <c r="L49" s="177">
        <v>0.10025257582867528</v>
      </c>
      <c r="N49" s="401" t="s">
        <v>226</v>
      </c>
      <c r="O49" s="401"/>
      <c r="P49" s="401" t="s">
        <v>227</v>
      </c>
      <c r="Q49" s="404"/>
    </row>
    <row r="50" spans="1:17" ht="12.75">
      <c r="B50" s="172"/>
      <c r="C50" s="173"/>
      <c r="D50" s="173"/>
      <c r="E50" s="80"/>
      <c r="F50" s="182"/>
      <c r="G50" s="182"/>
      <c r="H50" s="182"/>
      <c r="I50" s="182"/>
      <c r="J50" s="80"/>
      <c r="K50" s="173"/>
      <c r="L50" s="173"/>
      <c r="N50" s="182"/>
      <c r="O50" s="182"/>
      <c r="P50" s="182"/>
      <c r="Q50" s="182"/>
    </row>
    <row r="51" spans="1:17" ht="14.45" customHeight="1">
      <c r="B51" s="396" t="s">
        <v>65</v>
      </c>
      <c r="C51" s="341" t="s">
        <v>193</v>
      </c>
      <c r="D51" s="341" t="s">
        <v>194</v>
      </c>
      <c r="E51" s="80"/>
      <c r="F51" s="400" t="s">
        <v>142</v>
      </c>
      <c r="G51" s="400"/>
      <c r="H51" s="400" t="s">
        <v>139</v>
      </c>
      <c r="I51" s="400"/>
      <c r="J51" s="80"/>
      <c r="K51" s="341" t="s">
        <v>195</v>
      </c>
      <c r="L51" s="341" t="s">
        <v>196</v>
      </c>
      <c r="N51" s="400" t="s">
        <v>142</v>
      </c>
      <c r="O51" s="400"/>
      <c r="P51" s="400" t="s">
        <v>139</v>
      </c>
      <c r="Q51" s="400"/>
    </row>
    <row r="52" spans="1:17" ht="15">
      <c r="B52" s="397"/>
      <c r="C52" s="398" t="s">
        <v>56</v>
      </c>
      <c r="D52" s="398"/>
      <c r="E52" s="80"/>
      <c r="F52" s="178" t="s">
        <v>33</v>
      </c>
      <c r="G52" s="178" t="s">
        <v>55</v>
      </c>
      <c r="H52" s="178" t="s">
        <v>33</v>
      </c>
      <c r="I52" s="178" t="s">
        <v>55</v>
      </c>
      <c r="J52" s="80"/>
      <c r="K52" s="398" t="s">
        <v>56</v>
      </c>
      <c r="L52" s="398"/>
      <c r="N52" s="178" t="s">
        <v>33</v>
      </c>
      <c r="O52" s="178" t="s">
        <v>55</v>
      </c>
      <c r="P52" s="178" t="s">
        <v>33</v>
      </c>
      <c r="Q52" s="183" t="s">
        <v>55</v>
      </c>
    </row>
    <row r="53" spans="1:17" ht="14.25">
      <c r="B53" s="163" t="s">
        <v>57</v>
      </c>
      <c r="C53" s="164">
        <v>47631.222000000002</v>
      </c>
      <c r="D53" s="164">
        <v>33873.163</v>
      </c>
      <c r="E53" s="80"/>
      <c r="F53" s="179">
        <v>0.40616398887815697</v>
      </c>
      <c r="G53" s="179">
        <v>0.40616398887815697</v>
      </c>
      <c r="H53" s="179">
        <v>0.22125031799639872</v>
      </c>
      <c r="I53" s="179">
        <v>0.22125031799639894</v>
      </c>
      <c r="J53" s="80"/>
      <c r="K53" s="164">
        <v>134131.88099999999</v>
      </c>
      <c r="L53" s="164">
        <v>75298.130999999994</v>
      </c>
      <c r="N53" s="179">
        <v>0.78134409471597643</v>
      </c>
      <c r="O53" s="179">
        <v>0.78134409471597643</v>
      </c>
      <c r="P53" s="179">
        <v>0.15104367123564444</v>
      </c>
      <c r="Q53" s="179">
        <v>0.15104367123564444</v>
      </c>
    </row>
    <row r="54" spans="1:17" s="69" customFormat="1" ht="12.75" customHeight="1">
      <c r="A54" s="85"/>
      <c r="B54" s="163" t="s">
        <v>58</v>
      </c>
      <c r="C54" s="164">
        <v>21262.935000000001</v>
      </c>
      <c r="D54" s="164">
        <v>10630.746999999999</v>
      </c>
      <c r="E54" s="80"/>
      <c r="F54" s="179">
        <v>1.0001355502111</v>
      </c>
      <c r="G54" s="179">
        <v>1.3060864318538958</v>
      </c>
      <c r="H54" s="179">
        <v>0.82902310616435071</v>
      </c>
      <c r="I54" s="179">
        <v>2.8152823846998887</v>
      </c>
      <c r="J54" s="80"/>
      <c r="K54" s="164">
        <v>52947.415999999997</v>
      </c>
      <c r="L54" s="164">
        <v>22207.165000000001</v>
      </c>
      <c r="M54" s="80"/>
      <c r="N54" s="179">
        <v>1.3842492276704386</v>
      </c>
      <c r="O54" s="179">
        <v>1.632504044931582</v>
      </c>
      <c r="P54" s="179">
        <v>0.55538947604728728</v>
      </c>
      <c r="Q54" s="179">
        <v>2.3660028106209832</v>
      </c>
    </row>
    <row r="55" spans="1:17" s="69" customFormat="1" ht="12.75" customHeight="1">
      <c r="A55" s="85"/>
      <c r="B55" s="163" t="s">
        <v>60</v>
      </c>
      <c r="C55" s="164">
        <v>5794.27</v>
      </c>
      <c r="D55" s="164">
        <v>3895.6660000000002</v>
      </c>
      <c r="E55" s="80"/>
      <c r="F55" s="179">
        <v>0.48736313636744022</v>
      </c>
      <c r="G55" s="179">
        <v>0.19183584106775475</v>
      </c>
      <c r="H55" s="179">
        <v>1.3185131457879917E-2</v>
      </c>
      <c r="I55" s="179">
        <v>-0.10119559975637971</v>
      </c>
      <c r="J55" s="80"/>
      <c r="K55" s="164">
        <v>16086.460999999999</v>
      </c>
      <c r="L55" s="164">
        <v>10976.451999999999</v>
      </c>
      <c r="M55" s="80"/>
      <c r="N55" s="179">
        <v>0.46554287305223951</v>
      </c>
      <c r="O55" s="179">
        <v>0.25314614471386054</v>
      </c>
      <c r="P55" s="179">
        <v>-3.8696525142301486E-2</v>
      </c>
      <c r="Q55" s="179">
        <v>-0.12063334037218165</v>
      </c>
    </row>
    <row r="56" spans="1:17" s="87" customFormat="1" ht="12.75" customHeight="1">
      <c r="A56" s="86"/>
      <c r="B56" s="163" t="s">
        <v>61</v>
      </c>
      <c r="C56" s="164">
        <v>2409.8960000000002</v>
      </c>
      <c r="D56" s="164">
        <v>2129.9560000000001</v>
      </c>
      <c r="E56" s="80"/>
      <c r="F56" s="179">
        <v>0.13142994503172845</v>
      </c>
      <c r="G56" s="179">
        <v>6.1642990344803916E-2</v>
      </c>
      <c r="H56" s="179">
        <v>0.1349964653460265</v>
      </c>
      <c r="I56" s="179">
        <v>0.11823900289318856</v>
      </c>
      <c r="J56" s="80"/>
      <c r="K56" s="164">
        <v>7121.5540000000001</v>
      </c>
      <c r="L56" s="164">
        <v>5389.259</v>
      </c>
      <c r="M56" s="80"/>
      <c r="N56" s="179">
        <v>0.32143472785405192</v>
      </c>
      <c r="O56" s="179">
        <v>0.23334848122857021</v>
      </c>
      <c r="P56" s="179">
        <v>0.13485420544633464</v>
      </c>
      <c r="Q56" s="179">
        <v>0.11794698852136554</v>
      </c>
    </row>
    <row r="57" spans="1:17" s="87" customFormat="1" ht="12.75" customHeight="1">
      <c r="A57" s="86"/>
      <c r="B57" s="165" t="s">
        <v>36</v>
      </c>
      <c r="C57" s="166">
        <v>77098.323000000004</v>
      </c>
      <c r="D57" s="166">
        <v>50529.531999999999</v>
      </c>
      <c r="E57" s="80"/>
      <c r="F57" s="180">
        <v>0.52580718539012006</v>
      </c>
      <c r="G57" s="180">
        <v>0.56444929349322748</v>
      </c>
      <c r="H57" s="180">
        <v>0.31860890609879111</v>
      </c>
      <c r="I57" s="180">
        <v>0.70173458430011104</v>
      </c>
      <c r="J57" s="80"/>
      <c r="K57" s="166">
        <v>210287.31200000001</v>
      </c>
      <c r="L57" s="166">
        <v>113871.00700000001</v>
      </c>
      <c r="M57" s="80"/>
      <c r="N57" s="180">
        <v>0.8467151344327708</v>
      </c>
      <c r="O57" s="180">
        <v>0.87048723998723609</v>
      </c>
      <c r="P57" s="180">
        <v>0.21146340745257874</v>
      </c>
      <c r="Q57" s="180">
        <v>0.55803502189950316</v>
      </c>
    </row>
    <row r="58" spans="1:17" s="87" customFormat="1" ht="12.75" customHeight="1">
      <c r="A58" s="86"/>
      <c r="B58" s="163" t="s">
        <v>57</v>
      </c>
      <c r="C58" s="164">
        <v>43350.347000000002</v>
      </c>
      <c r="D58" s="164">
        <v>29928.588</v>
      </c>
      <c r="E58" s="80"/>
      <c r="F58" s="179">
        <v>0.448459479611935</v>
      </c>
      <c r="G58" s="179">
        <v>0.448459479611935</v>
      </c>
      <c r="H58" s="179">
        <v>0.18828060982237238</v>
      </c>
      <c r="I58" s="179">
        <v>0.18828060982237216</v>
      </c>
      <c r="J58" s="80"/>
      <c r="K58" s="164">
        <v>124620.25599999999</v>
      </c>
      <c r="L58" s="164">
        <v>66534.539999999994</v>
      </c>
      <c r="M58" s="80"/>
      <c r="N58" s="179">
        <v>0.87301597035164002</v>
      </c>
      <c r="O58" s="179">
        <v>0.87301597035164002</v>
      </c>
      <c r="P58" s="179">
        <v>0.10706053813354233</v>
      </c>
      <c r="Q58" s="179">
        <v>0.10706053813354233</v>
      </c>
    </row>
    <row r="59" spans="1:17" s="87" customFormat="1" ht="12.75" customHeight="1">
      <c r="A59" s="86"/>
      <c r="B59" s="163" t="s">
        <v>58</v>
      </c>
      <c r="C59" s="164">
        <v>17225.240000000002</v>
      </c>
      <c r="D59" s="164">
        <v>7520.5829999999996</v>
      </c>
      <c r="E59" s="80"/>
      <c r="F59" s="179">
        <v>1.2904128576202143</v>
      </c>
      <c r="G59" s="179">
        <v>1.6366104860759516</v>
      </c>
      <c r="H59" s="179">
        <v>0.89918400725219105</v>
      </c>
      <c r="I59" s="179">
        <v>2.9627986915705549</v>
      </c>
      <c r="J59" s="80"/>
      <c r="K59" s="164">
        <v>41779.326000000001</v>
      </c>
      <c r="L59" s="164">
        <v>13695.996999999999</v>
      </c>
      <c r="M59" s="80"/>
      <c r="N59" s="179">
        <v>2.0504771576687699</v>
      </c>
      <c r="O59" s="179">
        <v>2.3684561692559214</v>
      </c>
      <c r="P59" s="179">
        <v>0.59836544793862245</v>
      </c>
      <c r="Q59" s="179">
        <v>2.4570337217349154</v>
      </c>
    </row>
    <row r="60" spans="1:17" ht="14.25" customHeight="1">
      <c r="A60" s="88"/>
      <c r="B60" s="163" t="s">
        <v>60</v>
      </c>
      <c r="C60" s="164">
        <v>4369.9719999999998</v>
      </c>
      <c r="D60" s="164">
        <v>2274.8879999999999</v>
      </c>
      <c r="E60" s="80"/>
      <c r="F60" s="179">
        <v>0.92096138359339008</v>
      </c>
      <c r="G60" s="179">
        <v>0.53693294985005213</v>
      </c>
      <c r="H60" s="179">
        <v>-5.3390216930993439E-2</v>
      </c>
      <c r="I60" s="179">
        <v>-0.16212657345645731</v>
      </c>
      <c r="J60" s="80"/>
      <c r="K60" s="164">
        <v>10511.341</v>
      </c>
      <c r="L60" s="164">
        <v>6445.5709999999999</v>
      </c>
      <c r="N60" s="179">
        <v>0.63078507707075149</v>
      </c>
      <c r="O60" s="179">
        <v>0.37665034833408595</v>
      </c>
      <c r="P60" s="179">
        <v>-0.30156418367754423</v>
      </c>
      <c r="Q60" s="179">
        <v>-0.36512684387124272</v>
      </c>
    </row>
    <row r="61" spans="1:17" s="87" customFormat="1" ht="12.75" customHeight="1">
      <c r="A61" s="86"/>
      <c r="B61" s="163" t="s">
        <v>61</v>
      </c>
      <c r="C61" s="164">
        <v>2362.5590000000002</v>
      </c>
      <c r="D61" s="164">
        <v>2080.3780000000002</v>
      </c>
      <c r="E61" s="80"/>
      <c r="F61" s="179">
        <v>0.13563929247473294</v>
      </c>
      <c r="G61" s="179">
        <v>6.5635033466841186E-2</v>
      </c>
      <c r="H61" s="179">
        <v>0.16055489103337162</v>
      </c>
      <c r="I61" s="179">
        <v>0.14346549671067099</v>
      </c>
      <c r="J61" s="80"/>
      <c r="K61" s="164">
        <v>6968.3950000000004</v>
      </c>
      <c r="L61" s="164">
        <v>5246.5749999999998</v>
      </c>
      <c r="M61" s="80"/>
      <c r="N61" s="179">
        <v>0.32817981254437423</v>
      </c>
      <c r="O61" s="179">
        <v>0.23971083052264586</v>
      </c>
      <c r="P61" s="179">
        <v>0.23271261893242312</v>
      </c>
      <c r="Q61" s="179">
        <v>0.21438234906024434</v>
      </c>
    </row>
    <row r="62" spans="1:17" s="87" customFormat="1" ht="12.75" customHeight="1">
      <c r="A62" s="86"/>
      <c r="B62" s="165" t="s">
        <v>62</v>
      </c>
      <c r="C62" s="166">
        <v>67308.118000000002</v>
      </c>
      <c r="D62" s="166">
        <v>41804.436999999998</v>
      </c>
      <c r="E62" s="80"/>
      <c r="F62" s="180">
        <v>0.61007115105987442</v>
      </c>
      <c r="G62" s="180">
        <v>0.64797026218237797</v>
      </c>
      <c r="H62" s="180">
        <v>0.28933998639364433</v>
      </c>
      <c r="I62" s="180">
        <v>0.63758895335227517</v>
      </c>
      <c r="J62" s="80"/>
      <c r="K62" s="166">
        <v>183879.318</v>
      </c>
      <c r="L62" s="166">
        <v>91922.68299999999</v>
      </c>
      <c r="M62" s="80"/>
      <c r="N62" s="180">
        <v>1.0003693538840683</v>
      </c>
      <c r="O62" s="180">
        <v>1.0248773091378549</v>
      </c>
      <c r="P62" s="180">
        <v>0.1534984773142587</v>
      </c>
      <c r="Q62" s="180">
        <v>0.45161695130854573</v>
      </c>
    </row>
    <row r="63" spans="1:17" s="87" customFormat="1" ht="14.25">
      <c r="A63" s="86"/>
      <c r="B63" s="165" t="s">
        <v>135</v>
      </c>
      <c r="C63" s="166">
        <v>-10572.903</v>
      </c>
      <c r="D63" s="166">
        <v>-8442.9880000000012</v>
      </c>
      <c r="E63" s="80"/>
      <c r="F63" s="180">
        <v>0.25227028630148451</v>
      </c>
      <c r="G63" s="180">
        <v>0.26235641891324124</v>
      </c>
      <c r="H63" s="180">
        <v>0.42713332946389904</v>
      </c>
      <c r="I63" s="180">
        <v>0.68432724193741468</v>
      </c>
      <c r="J63" s="80"/>
      <c r="K63" s="166">
        <v>-32600.455999999998</v>
      </c>
      <c r="L63" s="166">
        <v>-20727.966</v>
      </c>
      <c r="M63" s="80"/>
      <c r="N63" s="180">
        <v>0.57277641231175291</v>
      </c>
      <c r="O63" s="180">
        <v>0.56699568244492604</v>
      </c>
      <c r="P63" s="180">
        <v>0.43043756560833901</v>
      </c>
      <c r="Q63" s="180">
        <v>0.62466294461258265</v>
      </c>
    </row>
    <row r="64" spans="1:17" s="87" customFormat="1" ht="14.25">
      <c r="A64" s="86"/>
      <c r="B64" s="165" t="s">
        <v>137</v>
      </c>
      <c r="C64" s="166">
        <v>68112.479000000007</v>
      </c>
      <c r="D64" s="166">
        <v>-1661.0880000000004</v>
      </c>
      <c r="E64" s="80"/>
      <c r="F64" s="180" t="s">
        <v>24</v>
      </c>
      <c r="G64" s="180" t="s">
        <v>24</v>
      </c>
      <c r="H64" s="180">
        <v>-0.54395040899986158</v>
      </c>
      <c r="I64" s="180">
        <v>-0.39904578585031525</v>
      </c>
      <c r="J64" s="80"/>
      <c r="K64" s="166">
        <v>131718.46799999999</v>
      </c>
      <c r="L64" s="166">
        <v>-16318.511</v>
      </c>
      <c r="M64" s="80"/>
      <c r="N64" s="180" t="s">
        <v>24</v>
      </c>
      <c r="O64" s="180" t="s">
        <v>24</v>
      </c>
      <c r="P64" s="180">
        <v>-0.6018312649674924</v>
      </c>
      <c r="Q64" s="180">
        <v>-0.57864018848553356</v>
      </c>
    </row>
    <row r="65" spans="1:17" ht="14.25">
      <c r="A65" s="88"/>
      <c r="B65" s="167" t="s">
        <v>49</v>
      </c>
      <c r="C65" s="168">
        <v>58188.619000000006</v>
      </c>
      <c r="D65" s="168">
        <v>34397.127</v>
      </c>
      <c r="E65" s="80"/>
      <c r="F65" s="169">
        <v>0.69167090611957227</v>
      </c>
      <c r="G65" s="169">
        <v>0.72814474236995008</v>
      </c>
      <c r="H65" s="169">
        <v>0.28295576299260561</v>
      </c>
      <c r="I65" s="169">
        <v>0.64627051070603003</v>
      </c>
      <c r="J65" s="80"/>
      <c r="K65" s="168">
        <v>156802.61800000002</v>
      </c>
      <c r="L65" s="168">
        <v>73567.805999999997</v>
      </c>
      <c r="N65" s="169">
        <v>1.1314026681725431</v>
      </c>
      <c r="O65" s="169">
        <v>1.1546423229638862</v>
      </c>
      <c r="P65" s="169">
        <v>0.11500233634598911</v>
      </c>
      <c r="Q65" s="184">
        <v>0.425097770638317</v>
      </c>
    </row>
    <row r="66" spans="1:17" ht="14.25">
      <c r="A66" s="88"/>
      <c r="B66" s="167" t="s">
        <v>138</v>
      </c>
      <c r="C66" s="169">
        <v>0.7547326159091684</v>
      </c>
      <c r="D66" s="169">
        <v>0.68073314037422716</v>
      </c>
      <c r="E66" s="80"/>
      <c r="F66" s="402" t="s">
        <v>228</v>
      </c>
      <c r="G66" s="402"/>
      <c r="H66" s="402" t="s">
        <v>229</v>
      </c>
      <c r="I66" s="402"/>
      <c r="J66" s="80"/>
      <c r="K66" s="169">
        <v>0.74565895825421946</v>
      </c>
      <c r="L66" s="169">
        <v>0.64606266281635671</v>
      </c>
      <c r="N66" s="402" t="s">
        <v>230</v>
      </c>
      <c r="O66" s="402"/>
      <c r="P66" s="402" t="s">
        <v>231</v>
      </c>
      <c r="Q66" s="403"/>
    </row>
    <row r="67" spans="1:17" ht="12.75">
      <c r="A67" s="88"/>
      <c r="B67" s="172"/>
      <c r="C67" s="173"/>
      <c r="D67" s="173"/>
      <c r="E67" s="80"/>
      <c r="F67" s="182"/>
      <c r="G67" s="182"/>
      <c r="H67" s="182"/>
      <c r="I67" s="182"/>
      <c r="J67" s="80"/>
      <c r="K67" s="173"/>
      <c r="L67" s="173"/>
      <c r="N67" s="182"/>
      <c r="O67" s="182"/>
      <c r="P67" s="182"/>
      <c r="Q67" s="182"/>
    </row>
    <row r="68" spans="1:17" ht="14.45" customHeight="1">
      <c r="A68" s="88"/>
      <c r="B68" s="396" t="s">
        <v>166</v>
      </c>
      <c r="C68" s="341" t="s">
        <v>193</v>
      </c>
      <c r="D68" s="341" t="s">
        <v>194</v>
      </c>
      <c r="E68" s="80"/>
      <c r="F68" s="400" t="s">
        <v>142</v>
      </c>
      <c r="G68" s="400"/>
      <c r="H68" s="400" t="s">
        <v>139</v>
      </c>
      <c r="I68" s="400"/>
      <c r="J68" s="80"/>
      <c r="K68" s="341" t="s">
        <v>195</v>
      </c>
      <c r="L68" s="341" t="s">
        <v>196</v>
      </c>
      <c r="N68" s="400" t="s">
        <v>142</v>
      </c>
      <c r="O68" s="400"/>
      <c r="P68" s="400" t="s">
        <v>139</v>
      </c>
      <c r="Q68" s="400"/>
    </row>
    <row r="69" spans="1:17" ht="15">
      <c r="A69" s="88"/>
      <c r="B69" s="397"/>
      <c r="C69" s="398" t="s">
        <v>56</v>
      </c>
      <c r="D69" s="398"/>
      <c r="E69" s="80"/>
      <c r="F69" s="178" t="s">
        <v>33</v>
      </c>
      <c r="G69" s="178" t="s">
        <v>55</v>
      </c>
      <c r="H69" s="178" t="s">
        <v>33</v>
      </c>
      <c r="I69" s="178" t="s">
        <v>55</v>
      </c>
      <c r="J69" s="80"/>
      <c r="K69" s="398" t="s">
        <v>56</v>
      </c>
      <c r="L69" s="398"/>
      <c r="N69" s="178" t="s">
        <v>33</v>
      </c>
      <c r="O69" s="178" t="s">
        <v>55</v>
      </c>
      <c r="P69" s="178" t="s">
        <v>33</v>
      </c>
      <c r="Q69" s="183" t="s">
        <v>55</v>
      </c>
    </row>
    <row r="70" spans="1:17" ht="14.25">
      <c r="B70" s="163" t="s">
        <v>58</v>
      </c>
      <c r="C70" s="174">
        <v>36332.031000000003</v>
      </c>
      <c r="D70" s="174">
        <v>21485.853999999999</v>
      </c>
      <c r="E70" s="80"/>
      <c r="F70" s="179">
        <v>0.69097448954088603</v>
      </c>
      <c r="G70" s="179">
        <v>0.9665333072599156</v>
      </c>
      <c r="H70" s="179">
        <v>1.9426695028321062E-2</v>
      </c>
      <c r="I70" s="179">
        <v>1.1203626157810467</v>
      </c>
      <c r="J70" s="80"/>
      <c r="K70" s="164">
        <v>93851.850999999995</v>
      </c>
      <c r="L70" s="164">
        <v>57683.491999999998</v>
      </c>
      <c r="N70" s="179">
        <v>0.62701403375509934</v>
      </c>
      <c r="O70" s="179">
        <v>0.80066769053773967</v>
      </c>
      <c r="P70" s="179">
        <v>-0.13126275692570799</v>
      </c>
      <c r="Q70" s="179">
        <v>0.88013384453071364</v>
      </c>
    </row>
    <row r="71" spans="1:17" ht="14.25">
      <c r="B71" s="163" t="s">
        <v>59</v>
      </c>
      <c r="C71" s="174">
        <v>24.756</v>
      </c>
      <c r="D71" s="174">
        <v>536.02300000000002</v>
      </c>
      <c r="E71" s="80"/>
      <c r="F71" s="179">
        <v>-0.95381541463705843</v>
      </c>
      <c r="G71" s="179">
        <v>-0.95455633175544552</v>
      </c>
      <c r="H71" s="179">
        <v>-0.95962324159021406</v>
      </c>
      <c r="I71" s="179">
        <v>-0.96162948234421064</v>
      </c>
      <c r="J71" s="80"/>
      <c r="K71" s="164">
        <v>869.36800000000005</v>
      </c>
      <c r="L71" s="164">
        <v>2766.623</v>
      </c>
      <c r="N71" s="179">
        <v>-0.68576564280713348</v>
      </c>
      <c r="O71" s="179">
        <v>-0.73852554510870716</v>
      </c>
      <c r="P71" s="179">
        <v>-0.63656262711265676</v>
      </c>
      <c r="Q71" s="179">
        <v>-0.58485961791541752</v>
      </c>
    </row>
    <row r="72" spans="1:17" s="69" customFormat="1" ht="12.75" customHeight="1">
      <c r="A72" s="85"/>
      <c r="B72" s="163" t="s">
        <v>60</v>
      </c>
      <c r="C72" s="174">
        <v>0</v>
      </c>
      <c r="D72" s="174">
        <v>0</v>
      </c>
      <c r="E72" s="80"/>
      <c r="F72" s="179" t="s">
        <v>67</v>
      </c>
      <c r="G72" s="179" t="s">
        <v>67</v>
      </c>
      <c r="H72" s="179" t="s">
        <v>24</v>
      </c>
      <c r="I72" s="179" t="s">
        <v>67</v>
      </c>
      <c r="J72" s="80"/>
      <c r="K72" s="164">
        <v>0</v>
      </c>
      <c r="L72" s="164">
        <v>0</v>
      </c>
      <c r="M72" s="80"/>
      <c r="N72" s="179" t="s">
        <v>67</v>
      </c>
      <c r="O72" s="179" t="s">
        <v>67</v>
      </c>
      <c r="P72" s="179">
        <v>-1</v>
      </c>
      <c r="Q72" s="179">
        <v>-1</v>
      </c>
    </row>
    <row r="73" spans="1:17" s="69" customFormat="1" ht="12.75" customHeight="1">
      <c r="A73" s="85"/>
      <c r="B73" s="163" t="s">
        <v>61</v>
      </c>
      <c r="C73" s="174">
        <v>1514.6880000000001</v>
      </c>
      <c r="D73" s="174">
        <v>1035.547</v>
      </c>
      <c r="E73" s="80"/>
      <c r="F73" s="179">
        <v>0.46269362955037296</v>
      </c>
      <c r="G73" s="179">
        <v>0.36950650716805233</v>
      </c>
      <c r="H73" s="179">
        <v>-0.49078192673347143</v>
      </c>
      <c r="I73" s="179">
        <v>-0.49938502270192886</v>
      </c>
      <c r="J73" s="80"/>
      <c r="K73" s="164">
        <v>6137.7870000000003</v>
      </c>
      <c r="L73" s="164">
        <v>4796.5320000000002</v>
      </c>
      <c r="M73" s="80"/>
      <c r="N73" s="179">
        <v>0.27963015778900258</v>
      </c>
      <c r="O73" s="179">
        <v>0.19593755739965135</v>
      </c>
      <c r="P73" s="179">
        <v>-0.19895793051991362</v>
      </c>
      <c r="Q73" s="179">
        <v>-0.21128481756902673</v>
      </c>
    </row>
    <row r="74" spans="1:17" s="87" customFormat="1" ht="12.75" customHeight="1">
      <c r="A74" s="86"/>
      <c r="B74" s="165" t="s">
        <v>36</v>
      </c>
      <c r="C74" s="175">
        <v>37871.475000000006</v>
      </c>
      <c r="D74" s="175">
        <v>23057.423999999999</v>
      </c>
      <c r="E74" s="80"/>
      <c r="F74" s="180">
        <v>0.64248508419674311</v>
      </c>
      <c r="G74" s="180">
        <v>0.89505968803303837</v>
      </c>
      <c r="H74" s="180">
        <v>-3.4564089140703969E-2</v>
      </c>
      <c r="I74" s="180">
        <v>0.96499847614256051</v>
      </c>
      <c r="J74" s="80"/>
      <c r="K74" s="166">
        <v>100859.00599999999</v>
      </c>
      <c r="L74" s="166">
        <v>65246.646999999997</v>
      </c>
      <c r="M74" s="80"/>
      <c r="N74" s="180">
        <v>0.54581132728552317</v>
      </c>
      <c r="O74" s="180">
        <v>0.69094596273546682</v>
      </c>
      <c r="P74" s="180">
        <v>-0.23854301901763975</v>
      </c>
      <c r="Q74" s="180">
        <v>0.58658764956472731</v>
      </c>
    </row>
    <row r="75" spans="1:17" s="87" customFormat="1" ht="12.75" customHeight="1">
      <c r="A75" s="86"/>
      <c r="B75" s="163" t="s">
        <v>57</v>
      </c>
      <c r="C75" s="174">
        <v>1.046</v>
      </c>
      <c r="D75" s="174">
        <v>-0.36199999999999999</v>
      </c>
      <c r="E75" s="80"/>
      <c r="F75" s="179" t="s">
        <v>24</v>
      </c>
      <c r="G75" s="179" t="s">
        <v>24</v>
      </c>
      <c r="H75" s="179" t="s">
        <v>24</v>
      </c>
      <c r="I75" s="179" t="s">
        <v>24</v>
      </c>
      <c r="J75" s="80"/>
      <c r="K75" s="164">
        <v>0</v>
      </c>
      <c r="L75" s="164">
        <v>-7.0039999999999996</v>
      </c>
      <c r="M75" s="80"/>
      <c r="N75" s="179" t="s">
        <v>24</v>
      </c>
      <c r="O75" s="179" t="s">
        <v>24</v>
      </c>
      <c r="P75" s="179" t="s">
        <v>24</v>
      </c>
      <c r="Q75" s="179" t="s">
        <v>24</v>
      </c>
    </row>
    <row r="76" spans="1:17" s="87" customFormat="1" ht="12.75" customHeight="1">
      <c r="A76" s="86"/>
      <c r="B76" s="163" t="s">
        <v>58</v>
      </c>
      <c r="C76" s="174">
        <v>24148.359</v>
      </c>
      <c r="D76" s="174">
        <v>14257.146000000001</v>
      </c>
      <c r="E76" s="80"/>
      <c r="F76" s="179">
        <v>0.69377230197404161</v>
      </c>
      <c r="G76" s="179">
        <v>0.97997166325687379</v>
      </c>
      <c r="H76" s="179">
        <v>6.8070195954883728E-2</v>
      </c>
      <c r="I76" s="179">
        <v>1.2132318885931181</v>
      </c>
      <c r="J76" s="80"/>
      <c r="K76" s="164">
        <v>62207.955999999998</v>
      </c>
      <c r="L76" s="164">
        <v>40558.576999999997</v>
      </c>
      <c r="M76" s="80"/>
      <c r="N76" s="179">
        <v>0.53378053672839654</v>
      </c>
      <c r="O76" s="179">
        <v>0.70096041213629623</v>
      </c>
      <c r="P76" s="179">
        <v>-3.4782546631728861E-2</v>
      </c>
      <c r="Q76" s="179">
        <v>1.0848405521035556</v>
      </c>
    </row>
    <row r="77" spans="1:17" ht="14.25" customHeight="1">
      <c r="A77" s="88"/>
      <c r="B77" s="163" t="s">
        <v>59</v>
      </c>
      <c r="C77" s="174">
        <v>24.756</v>
      </c>
      <c r="D77" s="174">
        <v>536.02300000000002</v>
      </c>
      <c r="E77" s="80"/>
      <c r="F77" s="179">
        <v>-0.95381541463705843</v>
      </c>
      <c r="G77" s="179">
        <v>-0.95455633175544552</v>
      </c>
      <c r="H77" s="179">
        <v>-0.95962324159021406</v>
      </c>
      <c r="I77" s="179">
        <v>-0.96162948234421064</v>
      </c>
      <c r="J77" s="80"/>
      <c r="K77" s="164">
        <v>869.36800000000005</v>
      </c>
      <c r="L77" s="164">
        <v>2766.623</v>
      </c>
      <c r="N77" s="179">
        <v>-0.68576564280713348</v>
      </c>
      <c r="O77" s="179">
        <v>-0.73852554510870716</v>
      </c>
      <c r="P77" s="179">
        <v>-0.63656262711265676</v>
      </c>
      <c r="Q77" s="179">
        <v>-0.58485961791541752</v>
      </c>
    </row>
    <row r="78" spans="1:17" s="87" customFormat="1" ht="12.75" customHeight="1">
      <c r="A78" s="86"/>
      <c r="B78" s="163" t="s">
        <v>60</v>
      </c>
      <c r="C78" s="174">
        <v>0</v>
      </c>
      <c r="D78" s="174">
        <v>0</v>
      </c>
      <c r="E78" s="80"/>
      <c r="F78" s="179" t="s">
        <v>67</v>
      </c>
      <c r="G78" s="179" t="s">
        <v>67</v>
      </c>
      <c r="H78" s="179" t="s">
        <v>24</v>
      </c>
      <c r="I78" s="179" t="s">
        <v>67</v>
      </c>
      <c r="J78" s="80"/>
      <c r="K78" s="164">
        <v>0</v>
      </c>
      <c r="L78" s="164">
        <v>0</v>
      </c>
      <c r="M78" s="80"/>
      <c r="N78" s="179" t="s">
        <v>67</v>
      </c>
      <c r="O78" s="179" t="s">
        <v>67</v>
      </c>
      <c r="P78" s="179" t="s">
        <v>67</v>
      </c>
      <c r="Q78" s="179" t="s">
        <v>67</v>
      </c>
    </row>
    <row r="79" spans="1:17" s="87" customFormat="1" ht="12.75" customHeight="1">
      <c r="A79" s="86"/>
      <c r="B79" s="163" t="s">
        <v>61</v>
      </c>
      <c r="C79" s="174">
        <v>1514.702</v>
      </c>
      <c r="D79" s="174">
        <v>1035.547</v>
      </c>
      <c r="E79" s="80"/>
      <c r="F79" s="179">
        <v>0.46270714897537246</v>
      </c>
      <c r="G79" s="179">
        <v>0.36951942461494447</v>
      </c>
      <c r="H79" s="179">
        <v>-0.49077722011862679</v>
      </c>
      <c r="I79" s="179">
        <v>-0.49938030080586715</v>
      </c>
      <c r="J79" s="80"/>
      <c r="K79" s="164">
        <v>6137.8019999999997</v>
      </c>
      <c r="L79" s="164">
        <v>4796.5320000000002</v>
      </c>
      <c r="M79" s="80"/>
      <c r="N79" s="179">
        <v>0.27963328504844731</v>
      </c>
      <c r="O79" s="179">
        <v>0.19594055469506766</v>
      </c>
      <c r="P79" s="179">
        <v>-0.19895597287116462</v>
      </c>
      <c r="Q79" s="179">
        <v>-0.21128285398800872</v>
      </c>
    </row>
    <row r="80" spans="1:17" s="87" customFormat="1" ht="14.25">
      <c r="A80" s="86"/>
      <c r="B80" s="165" t="s">
        <v>62</v>
      </c>
      <c r="C80" s="175">
        <v>25688.863000000001</v>
      </c>
      <c r="D80" s="175">
        <v>15828.354000000001</v>
      </c>
      <c r="E80" s="80"/>
      <c r="F80" s="180">
        <v>0.62296490209910638</v>
      </c>
      <c r="G80" s="180">
        <v>0.87463280527471587</v>
      </c>
      <c r="H80" s="180">
        <v>-1.9398035670755598E-2</v>
      </c>
      <c r="I80" s="180">
        <v>0.96790939654343289</v>
      </c>
      <c r="J80" s="80"/>
      <c r="K80" s="166">
        <v>69215.126000000004</v>
      </c>
      <c r="L80" s="166">
        <v>48114.727999999996</v>
      </c>
      <c r="M80" s="80"/>
      <c r="N80" s="180">
        <v>0.43854343310430877</v>
      </c>
      <c r="O80" s="180">
        <v>0.56809162947131386</v>
      </c>
      <c r="P80" s="180">
        <v>-0.14416364377424284</v>
      </c>
      <c r="Q80" s="180">
        <v>0.74843904921375604</v>
      </c>
    </row>
    <row r="81" spans="1:17" s="87" customFormat="1" ht="14.25">
      <c r="A81" s="86"/>
      <c r="B81" s="165" t="s">
        <v>135</v>
      </c>
      <c r="C81" s="175">
        <v>-6082.1589999999997</v>
      </c>
      <c r="D81" s="175">
        <v>-4251.9859999999999</v>
      </c>
      <c r="E81" s="80"/>
      <c r="F81" s="180">
        <v>0.43042780479521792</v>
      </c>
      <c r="G81" s="180">
        <v>0.62645215926870002</v>
      </c>
      <c r="H81" s="180">
        <v>2.0970302660596962E-2</v>
      </c>
      <c r="I81" s="180">
        <v>1.0524253586041725</v>
      </c>
      <c r="J81" s="80"/>
      <c r="K81" s="166">
        <v>-17645.017</v>
      </c>
      <c r="L81" s="166">
        <v>-11005.280999999999</v>
      </c>
      <c r="M81" s="80"/>
      <c r="N81" s="180">
        <v>0.60332271388617897</v>
      </c>
      <c r="O81" s="180">
        <v>0.74040967044596684</v>
      </c>
      <c r="P81" s="180">
        <v>-0.12688460008507974</v>
      </c>
      <c r="Q81" s="180">
        <v>0.81211121906513029</v>
      </c>
    </row>
    <row r="82" spans="1:17" ht="14.25">
      <c r="A82" s="88"/>
      <c r="B82" s="165" t="s">
        <v>137</v>
      </c>
      <c r="C82" s="175">
        <v>19606.704000000002</v>
      </c>
      <c r="D82" s="175">
        <v>11576.367999999999</v>
      </c>
      <c r="E82" s="80"/>
      <c r="F82" s="180">
        <v>0.69368354565093338</v>
      </c>
      <c r="G82" s="180">
        <v>0.9657892571332376</v>
      </c>
      <c r="H82" s="180">
        <v>-3.1279803590954169E-2</v>
      </c>
      <c r="I82" s="180">
        <v>0.94303349333468356</v>
      </c>
      <c r="J82" s="80"/>
      <c r="K82" s="166">
        <v>51570.116000000002</v>
      </c>
      <c r="L82" s="166">
        <v>37109.203000000001</v>
      </c>
      <c r="N82" s="180">
        <v>0.38968535648690694</v>
      </c>
      <c r="O82" s="180">
        <v>0.51699866091066804</v>
      </c>
      <c r="P82" s="180">
        <v>-0.14991966289090852</v>
      </c>
      <c r="Q82" s="180">
        <v>0.72722817590623112</v>
      </c>
    </row>
    <row r="83" spans="1:17" ht="14.25">
      <c r="A83" s="88"/>
      <c r="B83" s="165" t="s">
        <v>140</v>
      </c>
      <c r="C83" s="175">
        <v>5641.4030000000002</v>
      </c>
      <c r="D83" s="175">
        <v>8572.0030000000006</v>
      </c>
      <c r="E83" s="80"/>
      <c r="F83" s="180">
        <v>-0.34188042164707599</v>
      </c>
      <c r="G83" s="180" t="s">
        <v>67</v>
      </c>
      <c r="H83" s="180">
        <v>0.23995436168561968</v>
      </c>
      <c r="I83" s="180" t="s">
        <v>67</v>
      </c>
      <c r="J83" s="80"/>
      <c r="K83" s="166">
        <v>17439.248</v>
      </c>
      <c r="L83" s="166">
        <v>14795.096</v>
      </c>
      <c r="N83" s="180">
        <v>0.17871813741526243</v>
      </c>
      <c r="O83" s="180" t="s">
        <v>67</v>
      </c>
      <c r="P83" s="180">
        <v>0.76190593097860204</v>
      </c>
      <c r="Q83" s="180" t="s">
        <v>67</v>
      </c>
    </row>
    <row r="84" spans="1:17" ht="14.25">
      <c r="A84" s="88"/>
      <c r="B84" s="165" t="s">
        <v>68</v>
      </c>
      <c r="C84" s="175">
        <v>25.858000000000001</v>
      </c>
      <c r="D84" s="175">
        <v>22.390999999999998</v>
      </c>
      <c r="E84" s="80"/>
      <c r="F84" s="180">
        <v>0.15483899781162092</v>
      </c>
      <c r="G84" s="180" t="s">
        <v>67</v>
      </c>
      <c r="H84" s="180">
        <v>0.2532351088062812</v>
      </c>
      <c r="I84" s="180" t="s">
        <v>67</v>
      </c>
      <c r="J84" s="80"/>
      <c r="K84" s="166">
        <v>76.837000000000003</v>
      </c>
      <c r="L84" s="166">
        <v>64.45</v>
      </c>
      <c r="N84" s="180">
        <v>0.19219550038789768</v>
      </c>
      <c r="O84" s="180" t="s">
        <v>67</v>
      </c>
      <c r="P84" s="180">
        <v>-0.4685686620327143</v>
      </c>
      <c r="Q84" s="180" t="s">
        <v>67</v>
      </c>
    </row>
    <row r="85" spans="1:17" ht="14.25">
      <c r="A85" s="88"/>
      <c r="B85" s="167" t="s">
        <v>49</v>
      </c>
      <c r="C85" s="176">
        <v>25273.965000000004</v>
      </c>
      <c r="D85" s="176">
        <v>20170.762000000002</v>
      </c>
      <c r="E85" s="80"/>
      <c r="F85" s="169">
        <v>0.25300001060941568</v>
      </c>
      <c r="G85" s="169">
        <v>0.40703398598646223</v>
      </c>
      <c r="H85" s="169">
        <v>1.8695798327456936E-2</v>
      </c>
      <c r="I85" s="169">
        <v>0.81333351526039643</v>
      </c>
      <c r="J85" s="80"/>
      <c r="K85" s="168">
        <v>69086.201000000001</v>
      </c>
      <c r="L85" s="168">
        <v>51968.748999999996</v>
      </c>
      <c r="N85" s="169">
        <v>0.32937972010832905</v>
      </c>
      <c r="O85" s="169">
        <v>0.41968503116873812</v>
      </c>
      <c r="P85" s="169">
        <v>-2.292995111510121E-2</v>
      </c>
      <c r="Q85" s="184">
        <v>0.73019714023365156</v>
      </c>
    </row>
    <row r="86" spans="1:17" ht="14.25">
      <c r="A86" s="88"/>
      <c r="B86" s="167" t="s">
        <v>138</v>
      </c>
      <c r="C86" s="177">
        <v>0.66736151681443623</v>
      </c>
      <c r="D86" s="177">
        <v>0.87480552901312836</v>
      </c>
      <c r="E86" s="80"/>
      <c r="F86" s="402" t="s">
        <v>232</v>
      </c>
      <c r="G86" s="402"/>
      <c r="H86" s="402" t="s">
        <v>233</v>
      </c>
      <c r="I86" s="402"/>
      <c r="J86" s="80"/>
      <c r="K86" s="169">
        <v>0.6849780078141956</v>
      </c>
      <c r="L86" s="169">
        <v>0.79649685293406725</v>
      </c>
      <c r="N86" s="402" t="s">
        <v>234</v>
      </c>
      <c r="O86" s="402"/>
      <c r="P86" s="402" t="s">
        <v>235</v>
      </c>
      <c r="Q86" s="403"/>
    </row>
    <row r="87" spans="1:17" ht="11.25">
      <c r="A87" s="88"/>
      <c r="B87" s="80"/>
      <c r="C87" s="80"/>
      <c r="D87" s="80"/>
      <c r="E87" s="80"/>
      <c r="F87" s="80"/>
      <c r="G87" s="80"/>
      <c r="H87" s="80"/>
      <c r="I87" s="80"/>
      <c r="J87" s="80"/>
      <c r="K87" s="80"/>
    </row>
    <row r="88" spans="1:17" ht="11.25">
      <c r="A88" s="88"/>
      <c r="B88" s="80"/>
      <c r="C88" s="80"/>
      <c r="D88" s="80"/>
      <c r="E88" s="80"/>
      <c r="F88" s="80"/>
      <c r="G88" s="80"/>
      <c r="H88" s="80"/>
      <c r="I88" s="80"/>
      <c r="J88" s="80"/>
      <c r="K88" s="80"/>
    </row>
    <row r="89" spans="1:17" ht="11.25">
      <c r="B89" s="80"/>
      <c r="C89" s="80"/>
      <c r="D89" s="80"/>
      <c r="E89" s="80"/>
      <c r="F89" s="80"/>
      <c r="G89" s="80"/>
      <c r="H89" s="80"/>
      <c r="I89" s="80"/>
      <c r="J89" s="80"/>
      <c r="K89" s="80"/>
    </row>
  </sheetData>
  <mergeCells count="55">
    <mergeCell ref="N49:O49"/>
    <mergeCell ref="P49:Q49"/>
    <mergeCell ref="P66:Q66"/>
    <mergeCell ref="F66:G66"/>
    <mergeCell ref="H66:I66"/>
    <mergeCell ref="P4:Q4"/>
    <mergeCell ref="N25:O25"/>
    <mergeCell ref="P25:Q25"/>
    <mergeCell ref="N38:O38"/>
    <mergeCell ref="P38:Q38"/>
    <mergeCell ref="N4:O4"/>
    <mergeCell ref="N23:O23"/>
    <mergeCell ref="P23:Q23"/>
    <mergeCell ref="F86:G86"/>
    <mergeCell ref="H86:I86"/>
    <mergeCell ref="N40:O40"/>
    <mergeCell ref="P40:Q40"/>
    <mergeCell ref="N51:O51"/>
    <mergeCell ref="P51:Q51"/>
    <mergeCell ref="N68:O68"/>
    <mergeCell ref="P68:Q68"/>
    <mergeCell ref="N86:O86"/>
    <mergeCell ref="P86:Q86"/>
    <mergeCell ref="K41:L41"/>
    <mergeCell ref="K52:L52"/>
    <mergeCell ref="K69:L69"/>
    <mergeCell ref="N66:O66"/>
    <mergeCell ref="F51:G51"/>
    <mergeCell ref="H51:I51"/>
    <mergeCell ref="F68:G68"/>
    <mergeCell ref="H68:I68"/>
    <mergeCell ref="F38:G38"/>
    <mergeCell ref="H38:I38"/>
    <mergeCell ref="F40:G40"/>
    <mergeCell ref="H40:I40"/>
    <mergeCell ref="F49:G49"/>
    <mergeCell ref="H49:I49"/>
    <mergeCell ref="B40:B41"/>
    <mergeCell ref="C41:D41"/>
    <mergeCell ref="B51:B52"/>
    <mergeCell ref="C52:D52"/>
    <mergeCell ref="B68:B69"/>
    <mergeCell ref="C69:D69"/>
    <mergeCell ref="B25:B26"/>
    <mergeCell ref="C26:D26"/>
    <mergeCell ref="K26:L26"/>
    <mergeCell ref="B4:B5"/>
    <mergeCell ref="C5:D5"/>
    <mergeCell ref="F4:G4"/>
    <mergeCell ref="H4:I4"/>
    <mergeCell ref="K5:L5"/>
    <mergeCell ref="F25:G25"/>
    <mergeCell ref="H25:I25"/>
    <mergeCell ref="F23:G23"/>
    <mergeCell ref="H23:I23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A1:V60"/>
  <sheetViews>
    <sheetView showGridLines="0" zoomScale="85" zoomScaleNormal="85" workbookViewId="0"/>
  </sheetViews>
  <sheetFormatPr baseColWidth="10" defaultColWidth="11.42578125" defaultRowHeight="12"/>
  <cols>
    <col min="1" max="1" width="0.85546875" style="80" customWidth="1"/>
    <col min="2" max="2" width="33.5703125" style="76" customWidth="1"/>
    <col min="3" max="4" width="11.5703125" style="76" bestFit="1" customWidth="1"/>
    <col min="5" max="5" width="10.28515625" style="76" bestFit="1" customWidth="1"/>
    <col min="6" max="6" width="10.140625" style="76" customWidth="1"/>
    <col min="7" max="7" width="1.7109375" style="89" customWidth="1"/>
    <col min="8" max="8" width="10.5703125" style="76" customWidth="1"/>
    <col min="9" max="9" width="11.85546875" style="76" customWidth="1"/>
    <col min="10" max="10" width="10.5703125" style="80" customWidth="1"/>
    <col min="11" max="11" width="11.85546875" style="80" customWidth="1"/>
    <col min="12" max="12" width="8.28515625" style="80" bestFit="1" customWidth="1"/>
    <col min="13" max="13" width="33.5703125" style="76" customWidth="1"/>
    <col min="14" max="17" width="11.42578125" style="80"/>
    <col min="18" max="18" width="1.7109375" style="335" customWidth="1"/>
    <col min="19" max="16384" width="11.42578125" style="80"/>
  </cols>
  <sheetData>
    <row r="1" spans="1:22">
      <c r="G1" s="95"/>
    </row>
    <row r="2" spans="1:22" s="49" customFormat="1" ht="23.25">
      <c r="A2" s="122"/>
      <c r="B2" s="221" t="s">
        <v>189</v>
      </c>
      <c r="G2" s="78"/>
      <c r="M2" s="221"/>
      <c r="R2" s="78"/>
    </row>
    <row r="3" spans="1:22">
      <c r="A3" s="83"/>
      <c r="B3" s="81"/>
      <c r="C3" s="81"/>
      <c r="D3" s="81"/>
      <c r="E3" s="81"/>
      <c r="F3" s="81"/>
      <c r="G3" s="82"/>
      <c r="M3" s="81"/>
    </row>
    <row r="4" spans="1:22" s="49" customFormat="1" ht="15" customHeight="1">
      <c r="B4" s="405" t="s">
        <v>243</v>
      </c>
      <c r="C4" s="406" t="s">
        <v>193</v>
      </c>
      <c r="D4" s="406"/>
      <c r="E4" s="406" t="s">
        <v>194</v>
      </c>
      <c r="F4" s="406"/>
      <c r="G4" s="331"/>
      <c r="H4" s="406" t="s">
        <v>186</v>
      </c>
      <c r="I4" s="406"/>
      <c r="J4" s="406" t="s">
        <v>187</v>
      </c>
      <c r="K4" s="406"/>
      <c r="M4" s="405" t="s">
        <v>49</v>
      </c>
      <c r="N4" s="406" t="s">
        <v>193</v>
      </c>
      <c r="O4" s="406"/>
      <c r="P4" s="406" t="s">
        <v>194</v>
      </c>
      <c r="Q4" s="406"/>
      <c r="R4" s="331"/>
      <c r="S4" s="406" t="s">
        <v>186</v>
      </c>
      <c r="T4" s="406"/>
      <c r="U4" s="406" t="s">
        <v>187</v>
      </c>
      <c r="V4" s="406"/>
    </row>
    <row r="5" spans="1:22" s="49" customFormat="1" ht="20.100000000000001" customHeight="1">
      <c r="B5" s="405"/>
      <c r="C5" s="320" t="s">
        <v>56</v>
      </c>
      <c r="D5" s="320" t="s">
        <v>2</v>
      </c>
      <c r="E5" s="369" t="s">
        <v>56</v>
      </c>
      <c r="F5" s="320" t="s">
        <v>2</v>
      </c>
      <c r="G5" s="332"/>
      <c r="H5" s="320" t="s">
        <v>33</v>
      </c>
      <c r="I5" s="320" t="s">
        <v>55</v>
      </c>
      <c r="J5" s="320" t="s">
        <v>33</v>
      </c>
      <c r="K5" s="330" t="s">
        <v>55</v>
      </c>
      <c r="M5" s="405"/>
      <c r="N5" s="369" t="s">
        <v>56</v>
      </c>
      <c r="O5" s="320" t="s">
        <v>2</v>
      </c>
      <c r="P5" s="369" t="s">
        <v>56</v>
      </c>
      <c r="Q5" s="320" t="s">
        <v>2</v>
      </c>
      <c r="R5" s="332"/>
      <c r="S5" s="320" t="s">
        <v>33</v>
      </c>
      <c r="T5" s="320" t="s">
        <v>55</v>
      </c>
      <c r="U5" s="320" t="s">
        <v>33</v>
      </c>
      <c r="V5" s="330" t="s">
        <v>55</v>
      </c>
    </row>
    <row r="6" spans="1:22" s="49" customFormat="1" ht="17.100000000000001" customHeight="1">
      <c r="B6" s="321" t="s">
        <v>188</v>
      </c>
      <c r="C6" s="322">
        <v>1172053.706</v>
      </c>
      <c r="D6" s="323">
        <v>0.30994784227001804</v>
      </c>
      <c r="E6" s="322">
        <v>1064356.8570000001</v>
      </c>
      <c r="F6" s="323">
        <v>0.37260921903156785</v>
      </c>
      <c r="G6" s="323"/>
      <c r="H6" s="252">
        <v>0.10118490644533895</v>
      </c>
      <c r="I6" s="252">
        <v>0.10118490644533895</v>
      </c>
      <c r="J6" s="252">
        <v>0.6473360142198612</v>
      </c>
      <c r="K6" s="252">
        <v>0.6473360142198612</v>
      </c>
      <c r="M6" s="321" t="s">
        <v>188</v>
      </c>
      <c r="N6" s="322">
        <v>146737.77100000001</v>
      </c>
      <c r="O6" s="323">
        <v>0.12519713921710002</v>
      </c>
      <c r="P6" s="322">
        <v>170327.533</v>
      </c>
      <c r="Q6" s="323">
        <v>0.16002859555965634</v>
      </c>
      <c r="R6" s="323"/>
      <c r="S6" s="252">
        <v>-0.138496469622442</v>
      </c>
      <c r="T6" s="252">
        <v>-0.13849646962244211</v>
      </c>
      <c r="U6" s="252">
        <v>1.5033675189050282</v>
      </c>
      <c r="V6" s="252">
        <v>1.5033675189050282</v>
      </c>
    </row>
    <row r="7" spans="1:22" s="49" customFormat="1" ht="17.100000000000001" customHeight="1">
      <c r="B7" s="321" t="s">
        <v>65</v>
      </c>
      <c r="C7" s="322">
        <v>47631.222000000002</v>
      </c>
      <c r="D7" s="323">
        <v>1.2596005121615317E-2</v>
      </c>
      <c r="E7" s="322">
        <v>33873.163</v>
      </c>
      <c r="F7" s="323">
        <v>1.1858290505248278E-2</v>
      </c>
      <c r="G7" s="323"/>
      <c r="H7" s="252">
        <v>0.40616398887815697</v>
      </c>
      <c r="I7" s="252">
        <v>0.40616398887815697</v>
      </c>
      <c r="J7" s="252">
        <v>0.22125031799639872</v>
      </c>
      <c r="K7" s="252">
        <v>0.22125031799639894</v>
      </c>
      <c r="M7" s="321" t="s">
        <v>65</v>
      </c>
      <c r="N7" s="322">
        <v>35971.285000000003</v>
      </c>
      <c r="O7" s="323">
        <v>0.75520390805845805</v>
      </c>
      <c r="P7" s="322">
        <v>24529.887999999999</v>
      </c>
      <c r="Q7" s="323">
        <v>0.72416880584786247</v>
      </c>
      <c r="R7" s="323"/>
      <c r="S7" s="252">
        <v>0.46642679330619052</v>
      </c>
      <c r="T7" s="252">
        <v>0.4664267933061903</v>
      </c>
      <c r="U7" s="252">
        <v>0.17249817808049772</v>
      </c>
      <c r="V7" s="252">
        <v>0.17249817808049772</v>
      </c>
    </row>
    <row r="8" spans="1:22" s="49" customFormat="1" ht="17.100000000000001" customHeight="1">
      <c r="B8" s="321" t="s">
        <v>63</v>
      </c>
      <c r="C8" s="322">
        <v>192146.986</v>
      </c>
      <c r="D8" s="323">
        <v>5.0812981866367964E-2</v>
      </c>
      <c r="E8" s="322">
        <v>231651.12899999999</v>
      </c>
      <c r="F8" s="323">
        <v>8.1096246711614861E-2</v>
      </c>
      <c r="G8" s="323"/>
      <c r="H8" s="252">
        <v>-0.1705329180588625</v>
      </c>
      <c r="I8" s="252">
        <v>-0.1705329180588625</v>
      </c>
      <c r="J8" s="252">
        <v>0.56699167798971506</v>
      </c>
      <c r="K8" s="252">
        <v>0.56699167798971484</v>
      </c>
      <c r="M8" s="321" t="s">
        <v>63</v>
      </c>
      <c r="N8" s="322">
        <v>16222.74</v>
      </c>
      <c r="O8" s="323">
        <v>8.4428802854081719E-2</v>
      </c>
      <c r="P8" s="322">
        <v>43181.196000000004</v>
      </c>
      <c r="Q8" s="323">
        <v>0.18640615388496556</v>
      </c>
      <c r="R8" s="323"/>
      <c r="S8" s="252">
        <v>-0.62431008163831314</v>
      </c>
      <c r="T8" s="252">
        <v>-0.62431008163831314</v>
      </c>
      <c r="U8" s="252">
        <v>0.89664803620185429</v>
      </c>
      <c r="V8" s="252">
        <v>0.89664803620185429</v>
      </c>
    </row>
    <row r="9" spans="1:22" s="49" customFormat="1" ht="17.100000000000001" customHeight="1">
      <c r="B9" s="321" t="s">
        <v>64</v>
      </c>
      <c r="C9" s="322">
        <v>256497.97500000001</v>
      </c>
      <c r="D9" s="323">
        <v>6.7830504260082969E-2</v>
      </c>
      <c r="E9" s="322">
        <v>335353.61200000002</v>
      </c>
      <c r="F9" s="323">
        <v>0.11740033114357568</v>
      </c>
      <c r="G9" s="323"/>
      <c r="H9" s="252">
        <v>-0.23514175538386628</v>
      </c>
      <c r="I9" s="252">
        <v>-0.23514175538386628</v>
      </c>
      <c r="J9" s="252">
        <v>0.21394575709616892</v>
      </c>
      <c r="K9" s="252">
        <v>0.21394575709616892</v>
      </c>
      <c r="M9" s="321" t="s">
        <v>64</v>
      </c>
      <c r="N9" s="322">
        <v>-1538.2729999999999</v>
      </c>
      <c r="O9" s="323">
        <v>-5.997213038426521E-3</v>
      </c>
      <c r="P9" s="322">
        <v>42046.224000000002</v>
      </c>
      <c r="Q9" s="323">
        <v>0.1253787718260807</v>
      </c>
      <c r="R9" s="323"/>
      <c r="S9" s="252">
        <v>-1.0365852829019795</v>
      </c>
      <c r="T9" s="252">
        <v>-1.0365852829019795</v>
      </c>
      <c r="U9" s="252">
        <v>0.18796384535424826</v>
      </c>
      <c r="V9" s="252">
        <v>0.18796384535424848</v>
      </c>
    </row>
    <row r="10" spans="1:22" s="49" customFormat="1" ht="17.100000000000001" customHeight="1">
      <c r="B10" s="321" t="s">
        <v>15</v>
      </c>
      <c r="C10" s="322">
        <v>2175.402</v>
      </c>
      <c r="D10" s="323">
        <v>5.7528179171158374E-4</v>
      </c>
      <c r="E10" s="322">
        <v>666.423</v>
      </c>
      <c r="F10" s="323">
        <v>2.3330084448798223E-4</v>
      </c>
      <c r="G10" s="323"/>
      <c r="H10" s="252">
        <v>2.264296100224632</v>
      </c>
      <c r="I10" s="252">
        <v>2.264296100224632</v>
      </c>
      <c r="J10" s="252">
        <v>7.3394264545011856E-2</v>
      </c>
      <c r="K10" s="252">
        <v>7.3394264545011856E-2</v>
      </c>
      <c r="M10" s="321" t="s">
        <v>66</v>
      </c>
      <c r="N10" s="322">
        <v>5409.8270000000002</v>
      </c>
      <c r="O10" s="323">
        <v>0</v>
      </c>
      <c r="P10" s="322">
        <v>8073.9139999999998</v>
      </c>
      <c r="Q10" s="323">
        <v>0</v>
      </c>
      <c r="R10" s="323"/>
      <c r="S10" s="252">
        <v>-0.32996227108686071</v>
      </c>
      <c r="T10" s="252">
        <v>-0.32996227108686071</v>
      </c>
      <c r="U10" s="252">
        <v>-6.0425760580144039E-2</v>
      </c>
      <c r="V10" s="252">
        <v>-6.0425760580144039E-2</v>
      </c>
    </row>
    <row r="11" spans="1:22" s="97" customFormat="1" ht="17.100000000000001" customHeight="1">
      <c r="B11" s="327" t="s">
        <v>57</v>
      </c>
      <c r="C11" s="324">
        <v>1670505.2910000002</v>
      </c>
      <c r="D11" s="325">
        <v>0.44176261530979594</v>
      </c>
      <c r="E11" s="324">
        <v>1665901.1839999999</v>
      </c>
      <c r="F11" s="325">
        <v>0.58319738823649458</v>
      </c>
      <c r="G11" s="333"/>
      <c r="H11" s="326">
        <v>2.7637335540786623E-3</v>
      </c>
      <c r="I11" s="326">
        <v>2.7637335540786623E-3</v>
      </c>
      <c r="J11" s="326">
        <v>0.53761347458305808</v>
      </c>
      <c r="K11" s="326">
        <v>0.53761347458305786</v>
      </c>
      <c r="M11" s="321" t="s">
        <v>15</v>
      </c>
      <c r="N11" s="322">
        <v>-26120.269</v>
      </c>
      <c r="O11" s="323">
        <v>-12.007099837179519</v>
      </c>
      <c r="P11" s="322">
        <v>-25069.295999999998</v>
      </c>
      <c r="Q11" s="323">
        <v>-37.617693266889049</v>
      </c>
      <c r="R11" s="323"/>
      <c r="S11" s="252">
        <v>4.1922716936287463E-2</v>
      </c>
      <c r="T11" s="252">
        <v>4.1922716936287241E-2</v>
      </c>
      <c r="U11" s="252">
        <v>8.601950964894689E-2</v>
      </c>
      <c r="V11" s="252">
        <v>8.601950964894689E-2</v>
      </c>
    </row>
    <row r="12" spans="1:22" s="49" customFormat="1" ht="17.100000000000001" customHeight="1">
      <c r="B12" s="321" t="s">
        <v>188</v>
      </c>
      <c r="C12" s="322">
        <v>463712.27100000001</v>
      </c>
      <c r="D12" s="323">
        <v>0.12262801362668944</v>
      </c>
      <c r="E12" s="322">
        <v>296664.40000000002</v>
      </c>
      <c r="F12" s="323">
        <v>0.10385604195761634</v>
      </c>
      <c r="G12" s="323"/>
      <c r="H12" s="252">
        <v>0.56308701347381063</v>
      </c>
      <c r="I12" s="252">
        <v>0.8124252360084987</v>
      </c>
      <c r="J12" s="252">
        <v>0.8402620700366954</v>
      </c>
      <c r="K12" s="252">
        <v>2.8307191255551172</v>
      </c>
      <c r="M12" s="327" t="s">
        <v>57</v>
      </c>
      <c r="N12" s="324">
        <v>176683.08100000001</v>
      </c>
      <c r="O12" s="325">
        <v>0.10576625045840694</v>
      </c>
      <c r="P12" s="324">
        <v>263089.45900000003</v>
      </c>
      <c r="Q12" s="325">
        <v>0.15792620926548309</v>
      </c>
      <c r="R12" s="333"/>
      <c r="S12" s="326">
        <v>-0.32842964643444728</v>
      </c>
      <c r="T12" s="326">
        <v>-0.32842964643444728</v>
      </c>
      <c r="U12" s="326">
        <v>1.2576368076192201</v>
      </c>
      <c r="V12" s="326">
        <v>1.2576368076192201</v>
      </c>
    </row>
    <row r="13" spans="1:22" s="49" customFormat="1" ht="17.100000000000001" customHeight="1">
      <c r="B13" s="321" t="s">
        <v>65</v>
      </c>
      <c r="C13" s="322">
        <v>21262.935000000001</v>
      </c>
      <c r="D13" s="323">
        <v>5.6229512264155974E-3</v>
      </c>
      <c r="E13" s="322">
        <v>10630.746999999999</v>
      </c>
      <c r="F13" s="323">
        <v>3.7216036250820928E-3</v>
      </c>
      <c r="G13" s="323"/>
      <c r="H13" s="252">
        <v>1.0001355502111</v>
      </c>
      <c r="I13" s="252">
        <v>1.3060864318538958</v>
      </c>
      <c r="J13" s="252">
        <v>0.82902310616435071</v>
      </c>
      <c r="K13" s="252">
        <v>2.8152823846998887</v>
      </c>
      <c r="M13" s="327" t="s">
        <v>58</v>
      </c>
      <c r="N13" s="324">
        <v>102721.12299999999</v>
      </c>
      <c r="O13" s="325">
        <v>0.1372556302928106</v>
      </c>
      <c r="P13" s="324">
        <v>46769.350999999995</v>
      </c>
      <c r="Q13" s="325">
        <v>9.9677372029997199E-2</v>
      </c>
      <c r="R13" s="333"/>
      <c r="S13" s="326">
        <v>1.1963341548186119</v>
      </c>
      <c r="T13" s="326">
        <v>1.5459471189783116</v>
      </c>
      <c r="U13" s="326">
        <v>1.8834797504851637</v>
      </c>
      <c r="V13" s="326">
        <v>5.0073065516818005</v>
      </c>
    </row>
    <row r="14" spans="1:22" s="49" customFormat="1" ht="17.100000000000001" customHeight="1">
      <c r="B14" s="321" t="s">
        <v>63</v>
      </c>
      <c r="C14" s="322">
        <v>224153.82800000001</v>
      </c>
      <c r="D14" s="323">
        <v>5.9277143162895944E-2</v>
      </c>
      <c r="E14" s="322">
        <v>139606.261</v>
      </c>
      <c r="F14" s="323">
        <v>4.8873251053924698E-2</v>
      </c>
      <c r="G14" s="323"/>
      <c r="H14" s="252">
        <v>0.6056144358740474</v>
      </c>
      <c r="I14" s="252">
        <v>0.8525889366376922</v>
      </c>
      <c r="J14" s="252">
        <v>0.80928808470032476</v>
      </c>
      <c r="K14" s="252">
        <v>2.7755552010390354</v>
      </c>
      <c r="M14" s="327" t="s">
        <v>236</v>
      </c>
      <c r="N14" s="324">
        <v>50476.773999999998</v>
      </c>
      <c r="O14" s="325">
        <v>0.1182619339417513</v>
      </c>
      <c r="P14" s="324">
        <v>0</v>
      </c>
      <c r="Q14" s="325" t="s">
        <v>67</v>
      </c>
      <c r="R14" s="333"/>
      <c r="S14" s="326" t="s">
        <v>67</v>
      </c>
      <c r="T14" s="326" t="s">
        <v>67</v>
      </c>
      <c r="U14" s="326" t="s">
        <v>67</v>
      </c>
      <c r="V14" s="326" t="s">
        <v>67</v>
      </c>
    </row>
    <row r="15" spans="1:22" s="49" customFormat="1" ht="17.100000000000001" customHeight="1">
      <c r="B15" s="321" t="s">
        <v>66</v>
      </c>
      <c r="C15" s="322">
        <v>36332.031000000003</v>
      </c>
      <c r="D15" s="323">
        <v>9.6079510316717572E-3</v>
      </c>
      <c r="E15" s="322">
        <v>21485.853999999999</v>
      </c>
      <c r="F15" s="323">
        <v>7.521751024117551E-3</v>
      </c>
      <c r="G15" s="323"/>
      <c r="H15" s="252">
        <v>0.69097448954088603</v>
      </c>
      <c r="I15" s="252">
        <v>0.9665333072599156</v>
      </c>
      <c r="J15" s="252">
        <v>1.9426695028321062E-2</v>
      </c>
      <c r="K15" s="252">
        <v>1.1203626157810467</v>
      </c>
      <c r="M15" s="327" t="s">
        <v>59</v>
      </c>
      <c r="N15" s="324">
        <v>26207.733000000004</v>
      </c>
      <c r="O15" s="325">
        <v>6.244771770221616E-2</v>
      </c>
      <c r="P15" s="324">
        <v>15636.673999999999</v>
      </c>
      <c r="Q15" s="325">
        <v>5.3034524638562369E-2</v>
      </c>
      <c r="R15" s="333"/>
      <c r="S15" s="326">
        <v>0.67604268017610436</v>
      </c>
      <c r="T15" s="326">
        <v>0.40051776556651419</v>
      </c>
      <c r="U15" s="326">
        <v>1.1123085297899151</v>
      </c>
      <c r="V15" s="326">
        <v>1.1281560878075481</v>
      </c>
    </row>
    <row r="16" spans="1:22" s="49" customFormat="1" ht="17.100000000000001" customHeight="1">
      <c r="B16" s="321" t="s">
        <v>15</v>
      </c>
      <c r="C16" s="322">
        <v>2931.7170000000001</v>
      </c>
      <c r="D16" s="323">
        <v>7.7528815756872029E-4</v>
      </c>
      <c r="E16" s="322">
        <v>820.04200000000003</v>
      </c>
      <c r="F16" s="323">
        <v>2.8707966429071915E-4</v>
      </c>
      <c r="G16" s="323"/>
      <c r="H16" s="252">
        <v>2.5750815202148183</v>
      </c>
      <c r="I16" s="252">
        <v>3.19807029681294</v>
      </c>
      <c r="J16" s="252">
        <v>2.7905150400486147</v>
      </c>
      <c r="K16" s="252">
        <v>6.9350634891405587</v>
      </c>
      <c r="M16" s="327" t="s">
        <v>60</v>
      </c>
      <c r="N16" s="324">
        <v>30687.987999999998</v>
      </c>
      <c r="O16" s="325">
        <v>0.10855746008073588</v>
      </c>
      <c r="P16" s="324">
        <v>23768.254999999997</v>
      </c>
      <c r="Q16" s="325">
        <v>0.10480195297807991</v>
      </c>
      <c r="R16" s="333"/>
      <c r="S16" s="326">
        <v>0.29113340461889181</v>
      </c>
      <c r="T16" s="326">
        <v>3.415588304497108E-2</v>
      </c>
      <c r="U16" s="326">
        <v>1.0734413931304658</v>
      </c>
      <c r="V16" s="326">
        <v>0.83784164085812285</v>
      </c>
    </row>
    <row r="17" spans="2:22" s="49" customFormat="1" ht="17.100000000000001" customHeight="1">
      <c r="B17" s="327" t="s">
        <v>58</v>
      </c>
      <c r="C17" s="324">
        <v>748392.78199999989</v>
      </c>
      <c r="D17" s="325">
        <v>0.19791134720524142</v>
      </c>
      <c r="E17" s="324">
        <v>469207.304</v>
      </c>
      <c r="F17" s="325">
        <v>0.16425972732503141</v>
      </c>
      <c r="G17" s="333"/>
      <c r="H17" s="326">
        <v>0.59501520036013744</v>
      </c>
      <c r="I17" s="326">
        <v>0.84678651699912177</v>
      </c>
      <c r="J17" s="326">
        <v>0.76544925539065134</v>
      </c>
      <c r="K17" s="326">
        <v>2.6778665276093481</v>
      </c>
      <c r="M17" s="327" t="s">
        <v>61</v>
      </c>
      <c r="N17" s="324">
        <v>9712.0329999999994</v>
      </c>
      <c r="O17" s="325">
        <v>4.1616269636790992E-2</v>
      </c>
      <c r="P17" s="324">
        <v>12755.398999999998</v>
      </c>
      <c r="Q17" s="325">
        <v>6.3854836600008874E-2</v>
      </c>
      <c r="R17" s="333"/>
      <c r="S17" s="326">
        <v>-0.23859433954202447</v>
      </c>
      <c r="T17" s="326">
        <v>-0.28834974896254517</v>
      </c>
      <c r="U17" s="326">
        <v>0.33523182526340212</v>
      </c>
      <c r="V17" s="326">
        <v>0.3103776588998215</v>
      </c>
    </row>
    <row r="18" spans="2:22" s="49" customFormat="1" ht="17.100000000000001" customHeight="1">
      <c r="B18" s="321" t="s">
        <v>188</v>
      </c>
      <c r="C18" s="322">
        <v>426821.821</v>
      </c>
      <c r="D18" s="323">
        <v>0.1128723895291449</v>
      </c>
      <c r="E18" s="322">
        <v>0</v>
      </c>
      <c r="F18" s="323">
        <v>0</v>
      </c>
      <c r="G18" s="323"/>
      <c r="H18" s="252" t="s">
        <v>67</v>
      </c>
      <c r="I18" s="252" t="s">
        <v>67</v>
      </c>
      <c r="J18" s="252" t="s">
        <v>67</v>
      </c>
      <c r="K18" s="252" t="s">
        <v>67</v>
      </c>
      <c r="M18" s="328" t="s">
        <v>141</v>
      </c>
      <c r="N18" s="257">
        <v>396488.73200000002</v>
      </c>
      <c r="O18" s="262">
        <v>0.1048508496996941</v>
      </c>
      <c r="P18" s="257">
        <v>362019.13800000004</v>
      </c>
      <c r="Q18" s="262">
        <v>0.1267353777048682</v>
      </c>
      <c r="R18" s="334"/>
      <c r="S18" s="258">
        <v>9.5214839166873011E-2</v>
      </c>
      <c r="T18" s="258">
        <v>8.6254780741492398E-2</v>
      </c>
      <c r="U18" s="258">
        <v>1.6723776697162904</v>
      </c>
      <c r="V18" s="329">
        <v>2.3176006573354115</v>
      </c>
    </row>
    <row r="19" spans="2:22" s="49" customFormat="1" ht="17.100000000000001" customHeight="1">
      <c r="B19" s="321" t="s">
        <v>15</v>
      </c>
      <c r="C19" s="322">
        <v>0</v>
      </c>
      <c r="D19" s="323">
        <v>0</v>
      </c>
      <c r="E19" s="322">
        <v>0</v>
      </c>
      <c r="F19" s="323">
        <v>0</v>
      </c>
      <c r="G19" s="323"/>
      <c r="H19" s="252" t="s">
        <v>67</v>
      </c>
      <c r="I19" s="252" t="s">
        <v>67</v>
      </c>
      <c r="J19" s="252" t="s">
        <v>67</v>
      </c>
      <c r="K19" s="252" t="s">
        <v>67</v>
      </c>
      <c r="M19" s="321"/>
      <c r="R19" s="78"/>
    </row>
    <row r="20" spans="2:22" s="49" customFormat="1" ht="17.100000000000001" customHeight="1">
      <c r="B20" s="327" t="s">
        <v>236</v>
      </c>
      <c r="C20" s="324">
        <v>426821.821</v>
      </c>
      <c r="D20" s="325">
        <v>0.1128723895291449</v>
      </c>
      <c r="E20" s="324">
        <v>0</v>
      </c>
      <c r="F20" s="325">
        <v>0</v>
      </c>
      <c r="G20" s="333"/>
      <c r="H20" s="326" t="s">
        <v>67</v>
      </c>
      <c r="I20" s="326" t="s">
        <v>67</v>
      </c>
      <c r="J20" s="326" t="s">
        <v>67</v>
      </c>
      <c r="K20" s="326" t="s">
        <v>67</v>
      </c>
      <c r="M20" s="321"/>
      <c r="R20" s="78"/>
    </row>
    <row r="21" spans="2:22" s="49" customFormat="1" ht="17.100000000000001" customHeight="1">
      <c r="B21" s="321" t="s">
        <v>188</v>
      </c>
      <c r="C21" s="322">
        <v>419650.03700000001</v>
      </c>
      <c r="D21" s="323">
        <v>0.11097582202148955</v>
      </c>
      <c r="E21" s="322">
        <v>294303.50099999999</v>
      </c>
      <c r="F21" s="323">
        <v>0.1030295402755753</v>
      </c>
      <c r="G21" s="323"/>
      <c r="H21" s="252">
        <v>0.42590908899857105</v>
      </c>
      <c r="I21" s="252">
        <v>0.19216683251881328</v>
      </c>
      <c r="J21" s="252">
        <v>0.29693046548330737</v>
      </c>
      <c r="K21" s="252">
        <v>0.30830608301014228</v>
      </c>
      <c r="M21" s="321"/>
      <c r="R21" s="78"/>
    </row>
    <row r="22" spans="2:22" s="49" customFormat="1" ht="17.100000000000001" customHeight="1">
      <c r="B22" s="321" t="s">
        <v>66</v>
      </c>
      <c r="C22" s="322">
        <v>24.756</v>
      </c>
      <c r="D22" s="323">
        <v>6.5466870195081028E-6</v>
      </c>
      <c r="E22" s="322">
        <v>536.02300000000002</v>
      </c>
      <c r="F22" s="323">
        <v>1.876505141103799E-4</v>
      </c>
      <c r="G22" s="323"/>
      <c r="H22" s="252">
        <v>-0.95381541463705843</v>
      </c>
      <c r="I22" s="252">
        <v>-0.95455633175544552</v>
      </c>
      <c r="J22" s="252">
        <v>-0.95962324159021406</v>
      </c>
      <c r="K22" s="252">
        <v>-0.96162948234421064</v>
      </c>
      <c r="M22" s="321"/>
      <c r="R22" s="78"/>
    </row>
    <row r="23" spans="2:22" s="49" customFormat="1" ht="17.100000000000001" customHeight="1">
      <c r="B23" s="327" t="s">
        <v>59</v>
      </c>
      <c r="C23" s="324">
        <v>419674.79300000001</v>
      </c>
      <c r="D23" s="325">
        <v>0.11098236870850905</v>
      </c>
      <c r="E23" s="324">
        <v>294839.52399999998</v>
      </c>
      <c r="F23" s="325">
        <v>0.10321719078968568</v>
      </c>
      <c r="G23" s="333"/>
      <c r="H23" s="326">
        <v>0.42340072764464254</v>
      </c>
      <c r="I23" s="326">
        <v>0.19008207134994159</v>
      </c>
      <c r="J23" s="326">
        <v>0.2945539680158471</v>
      </c>
      <c r="K23" s="326">
        <v>0.30590427667435782</v>
      </c>
      <c r="M23" s="321"/>
      <c r="R23" s="78"/>
    </row>
    <row r="24" spans="2:22" s="49" customFormat="1" ht="17.100000000000001" customHeight="1">
      <c r="B24" s="321" t="s">
        <v>188</v>
      </c>
      <c r="C24" s="322">
        <v>276742.196</v>
      </c>
      <c r="D24" s="323">
        <v>7.3184058099182714E-2</v>
      </c>
      <c r="E24" s="322">
        <v>222655.171</v>
      </c>
      <c r="F24" s="323">
        <v>7.7946948745640662E-2</v>
      </c>
      <c r="G24" s="323"/>
      <c r="H24" s="252">
        <v>0.24291834210309005</v>
      </c>
      <c r="I24" s="252">
        <v>-3.9956601255121127E-3</v>
      </c>
      <c r="J24" s="252">
        <v>0.33064371121731351</v>
      </c>
      <c r="K24" s="252">
        <v>0.1803276355512704</v>
      </c>
      <c r="M24" s="321"/>
      <c r="R24" s="78"/>
    </row>
    <row r="25" spans="2:22" s="49" customFormat="1" ht="17.100000000000001" customHeight="1">
      <c r="B25" s="321" t="s">
        <v>65</v>
      </c>
      <c r="C25" s="322">
        <v>5794.27</v>
      </c>
      <c r="D25" s="323">
        <v>1.532285999213331E-3</v>
      </c>
      <c r="E25" s="322">
        <v>3895.6660000000002</v>
      </c>
      <c r="F25" s="323">
        <v>1.3637917173373664E-3</v>
      </c>
      <c r="G25" s="323"/>
      <c r="H25" s="252">
        <v>0.48736313636744022</v>
      </c>
      <c r="I25" s="252">
        <v>0.19183584106775475</v>
      </c>
      <c r="J25" s="252">
        <v>1.3185131457879917E-2</v>
      </c>
      <c r="K25" s="252">
        <v>-0.10119559975637971</v>
      </c>
      <c r="M25" s="321"/>
      <c r="R25" s="78"/>
    </row>
    <row r="26" spans="2:22" s="49" customFormat="1" ht="17.100000000000001" customHeight="1">
      <c r="B26" s="321" t="s">
        <v>15</v>
      </c>
      <c r="C26" s="322">
        <v>152.42500000000001</v>
      </c>
      <c r="D26" s="323">
        <v>4.0308562326245058E-5</v>
      </c>
      <c r="E26" s="322">
        <v>241.26300000000001</v>
      </c>
      <c r="F26" s="323">
        <v>8.4461163020640135E-5</v>
      </c>
      <c r="G26" s="323"/>
      <c r="H26" s="252">
        <v>-0.3682205725701827</v>
      </c>
      <c r="I26" s="252">
        <v>-0.49068473847151572</v>
      </c>
      <c r="J26" s="252">
        <v>-0.99397555027918583</v>
      </c>
      <c r="K26" s="252">
        <v>-0.99462290234933037</v>
      </c>
      <c r="M26" s="321"/>
      <c r="R26" s="78"/>
    </row>
    <row r="27" spans="2:22" s="49" customFormat="1" ht="17.100000000000001" customHeight="1">
      <c r="B27" s="327" t="s">
        <v>60</v>
      </c>
      <c r="C27" s="324">
        <v>282688.891</v>
      </c>
      <c r="D27" s="325">
        <v>7.4756652660722289E-2</v>
      </c>
      <c r="E27" s="324">
        <v>226792.1</v>
      </c>
      <c r="F27" s="325">
        <v>7.9395201625998668E-2</v>
      </c>
      <c r="G27" s="333"/>
      <c r="H27" s="326">
        <v>0.24646709916262521</v>
      </c>
      <c r="I27" s="326">
        <v>-1.1495554604089575E-3</v>
      </c>
      <c r="J27" s="326">
        <v>0.18281794893801462</v>
      </c>
      <c r="K27" s="326">
        <v>4.9206277540351895E-2</v>
      </c>
      <c r="M27" s="321"/>
      <c r="R27" s="78"/>
    </row>
    <row r="28" spans="2:22" s="49" customFormat="1" ht="17.100000000000001" customHeight="1">
      <c r="B28" s="321" t="s">
        <v>188</v>
      </c>
      <c r="C28" s="322">
        <v>207357.606</v>
      </c>
      <c r="D28" s="323">
        <v>5.4835407480872338E-2</v>
      </c>
      <c r="E28" s="322">
        <v>179150.91899999999</v>
      </c>
      <c r="F28" s="323">
        <v>6.2717014108903957E-2</v>
      </c>
      <c r="G28" s="323"/>
      <c r="H28" s="252">
        <v>0.15744651022415357</v>
      </c>
      <c r="I28" s="252">
        <v>8.4308017377280775E-2</v>
      </c>
      <c r="J28" s="252">
        <v>0.18278231693097946</v>
      </c>
      <c r="K28" s="252">
        <v>0.16344500987139621</v>
      </c>
      <c r="M28" s="321"/>
      <c r="R28" s="78"/>
    </row>
    <row r="29" spans="2:22" s="49" customFormat="1" ht="17.100000000000001" customHeight="1">
      <c r="B29" s="321" t="s">
        <v>65</v>
      </c>
      <c r="C29" s="322">
        <v>2409.8960000000002</v>
      </c>
      <c r="D29" s="323">
        <v>6.3729337783020282E-4</v>
      </c>
      <c r="E29" s="322">
        <v>2129.9560000000001</v>
      </c>
      <c r="F29" s="323">
        <v>7.4565333657788631E-4</v>
      </c>
      <c r="G29" s="323"/>
      <c r="H29" s="252">
        <v>0.13142994503172845</v>
      </c>
      <c r="I29" s="252">
        <v>6.1642990344803916E-2</v>
      </c>
      <c r="J29" s="252">
        <v>0.1349964653460265</v>
      </c>
      <c r="K29" s="252">
        <v>0.11823900289318856</v>
      </c>
      <c r="M29" s="321"/>
      <c r="R29" s="78"/>
    </row>
    <row r="30" spans="2:22" s="49" customFormat="1" ht="17.100000000000001" customHeight="1">
      <c r="B30" s="321" t="s">
        <v>63</v>
      </c>
      <c r="C30" s="322">
        <v>23257.172999999999</v>
      </c>
      <c r="D30" s="323">
        <v>6.1503244704134074E-3</v>
      </c>
      <c r="E30" s="322">
        <v>18277.048999999999</v>
      </c>
      <c r="F30" s="323">
        <v>6.3984150703805705E-3</v>
      </c>
      <c r="G30" s="323"/>
      <c r="H30" s="252">
        <v>0.27247965467510649</v>
      </c>
      <c r="I30" s="252">
        <v>0.19259379316678515</v>
      </c>
      <c r="J30" s="252">
        <v>0.37657257464271199</v>
      </c>
      <c r="K30" s="252">
        <v>0.35465938292016563</v>
      </c>
      <c r="M30" s="321"/>
      <c r="R30" s="78"/>
    </row>
    <row r="31" spans="2:22" s="49" customFormat="1" ht="17.100000000000001" customHeight="1">
      <c r="B31" s="321" t="s">
        <v>66</v>
      </c>
      <c r="C31" s="322">
        <v>1514.6880000000001</v>
      </c>
      <c r="D31" s="323">
        <v>4.0055696672340808E-4</v>
      </c>
      <c r="E31" s="322">
        <v>1035.547</v>
      </c>
      <c r="F31" s="323">
        <v>3.6252348674490004E-4</v>
      </c>
      <c r="G31" s="323"/>
      <c r="H31" s="252">
        <v>0.46269362955037296</v>
      </c>
      <c r="I31" s="252">
        <v>0.36950650716805233</v>
      </c>
      <c r="J31" s="252">
        <v>-0.49078192673347143</v>
      </c>
      <c r="K31" s="252">
        <v>-0.49938502270192886</v>
      </c>
      <c r="M31" s="321"/>
      <c r="R31" s="78"/>
    </row>
    <row r="32" spans="2:22" s="49" customFormat="1" ht="17.100000000000001" customHeight="1">
      <c r="B32" s="321" t="s">
        <v>15</v>
      </c>
      <c r="C32" s="322">
        <v>-1168.3019999999999</v>
      </c>
      <c r="D32" s="323">
        <v>-3.0895570925292275E-4</v>
      </c>
      <c r="E32" s="322">
        <v>-837.279</v>
      </c>
      <c r="F32" s="323">
        <v>-2.9311397981770327E-4</v>
      </c>
      <c r="G32" s="323"/>
      <c r="H32" s="252">
        <v>0.39535566997380789</v>
      </c>
      <c r="I32" s="252">
        <v>0.30901852661266216</v>
      </c>
      <c r="J32" s="252">
        <v>0.60455036134252937</v>
      </c>
      <c r="K32" s="252">
        <v>0.58053283820879198</v>
      </c>
      <c r="M32" s="321"/>
      <c r="R32" s="78"/>
    </row>
    <row r="33" spans="2:22" s="49" customFormat="1" ht="17.100000000000001" customHeight="1">
      <c r="B33" s="327" t="s">
        <v>61</v>
      </c>
      <c r="C33" s="324">
        <v>233371.06100000002</v>
      </c>
      <c r="D33" s="325">
        <v>6.1714626586586434E-2</v>
      </c>
      <c r="E33" s="324">
        <v>199756.19199999998</v>
      </c>
      <c r="F33" s="325">
        <v>6.99304920227896E-2</v>
      </c>
      <c r="G33" s="333"/>
      <c r="H33" s="326">
        <v>0.16827948442269092</v>
      </c>
      <c r="I33" s="326">
        <v>9.451075477144899E-2</v>
      </c>
      <c r="J33" s="326">
        <v>0.18716725594650585</v>
      </c>
      <c r="K33" s="326">
        <v>0.16781618953742861</v>
      </c>
      <c r="M33" s="321"/>
      <c r="R33" s="78"/>
    </row>
    <row r="34" spans="2:22" s="49" customFormat="1" ht="17.100000000000001" customHeight="1">
      <c r="B34" s="328" t="s">
        <v>141</v>
      </c>
      <c r="C34" s="257">
        <v>3781454.639</v>
      </c>
      <c r="D34" s="262">
        <v>1</v>
      </c>
      <c r="E34" s="257">
        <v>2856496.304</v>
      </c>
      <c r="F34" s="262">
        <v>1</v>
      </c>
      <c r="G34" s="334"/>
      <c r="H34" s="258">
        <v>0.32380869308486937</v>
      </c>
      <c r="I34" s="258">
        <v>0.29079228025785198</v>
      </c>
      <c r="J34" s="258">
        <v>0.66576783387435845</v>
      </c>
      <c r="K34" s="329">
        <v>0.96351139352178916</v>
      </c>
      <c r="M34" s="321"/>
      <c r="R34" s="78"/>
    </row>
    <row r="35" spans="2:22" ht="15">
      <c r="M35" s="321"/>
      <c r="N35" s="49"/>
      <c r="O35" s="49"/>
      <c r="P35" s="49"/>
      <c r="Q35" s="49"/>
      <c r="R35" s="78"/>
      <c r="S35" s="49"/>
      <c r="T35" s="49"/>
      <c r="U35" s="49"/>
      <c r="V35" s="49"/>
    </row>
    <row r="36" spans="2:22" ht="15">
      <c r="M36" s="321"/>
    </row>
    <row r="37" spans="2:22" ht="15">
      <c r="M37" s="321"/>
    </row>
    <row r="38" spans="2:22" ht="15">
      <c r="M38" s="321"/>
    </row>
    <row r="39" spans="2:22" ht="15">
      <c r="M39" s="321"/>
    </row>
    <row r="40" spans="2:22" ht="15">
      <c r="M40" s="321"/>
    </row>
    <row r="41" spans="2:22" ht="15">
      <c r="M41" s="321"/>
    </row>
    <row r="42" spans="2:22" ht="15">
      <c r="M42" s="321"/>
    </row>
    <row r="43" spans="2:22" ht="15">
      <c r="M43" s="321"/>
    </row>
    <row r="44" spans="2:22" ht="15">
      <c r="M44" s="321"/>
    </row>
    <row r="45" spans="2:22" ht="15">
      <c r="M45" s="321"/>
    </row>
    <row r="46" spans="2:22" ht="15">
      <c r="M46" s="321"/>
    </row>
    <row r="47" spans="2:22" ht="15">
      <c r="M47" s="321"/>
    </row>
    <row r="48" spans="2:22" ht="15">
      <c r="M48" s="321"/>
    </row>
    <row r="49" spans="13:13" ht="15">
      <c r="M49" s="321"/>
    </row>
    <row r="50" spans="13:13" ht="15">
      <c r="M50" s="321"/>
    </row>
    <row r="51" spans="13:13" ht="15">
      <c r="M51" s="321"/>
    </row>
    <row r="52" spans="13:13" ht="15">
      <c r="M52" s="321"/>
    </row>
    <row r="53" spans="13:13" ht="15">
      <c r="M53" s="321"/>
    </row>
    <row r="54" spans="13:13" ht="15">
      <c r="M54" s="321"/>
    </row>
    <row r="55" spans="13:13" ht="15">
      <c r="M55" s="321"/>
    </row>
    <row r="56" spans="13:13" ht="15">
      <c r="M56" s="321"/>
    </row>
    <row r="57" spans="13:13" ht="15">
      <c r="M57" s="321"/>
    </row>
    <row r="58" spans="13:13" ht="15">
      <c r="M58" s="321"/>
    </row>
    <row r="59" spans="13:13" ht="15">
      <c r="M59" s="321"/>
    </row>
    <row r="60" spans="13:13" ht="15">
      <c r="M60" s="321"/>
    </row>
  </sheetData>
  <mergeCells count="10">
    <mergeCell ref="B4:B5"/>
    <mergeCell ref="N4:O4"/>
    <mergeCell ref="P4:Q4"/>
    <mergeCell ref="S4:T4"/>
    <mergeCell ref="U4:V4"/>
    <mergeCell ref="C4:D4"/>
    <mergeCell ref="E4:F4"/>
    <mergeCell ref="H4:I4"/>
    <mergeCell ref="J4:K4"/>
    <mergeCell ref="M4:M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889D-1621-4BB7-8294-B00568F7F437}">
  <dimension ref="A1:V57"/>
  <sheetViews>
    <sheetView showGridLines="0" zoomScale="85" zoomScaleNormal="85" workbookViewId="0"/>
  </sheetViews>
  <sheetFormatPr baseColWidth="10" defaultColWidth="11.42578125" defaultRowHeight="12"/>
  <cols>
    <col min="1" max="1" width="0.85546875" style="80" customWidth="1"/>
    <col min="2" max="2" width="33.5703125" style="76" customWidth="1"/>
    <col min="3" max="4" width="11.5703125" style="76" bestFit="1" customWidth="1"/>
    <col min="5" max="5" width="10.28515625" style="76" bestFit="1" customWidth="1"/>
    <col min="6" max="6" width="10.140625" style="76" customWidth="1"/>
    <col min="7" max="7" width="1.7109375" style="89" customWidth="1"/>
    <col min="8" max="8" width="10.5703125" style="76" customWidth="1"/>
    <col min="9" max="9" width="11.85546875" style="76" customWidth="1"/>
    <col min="10" max="10" width="10.5703125" style="80" customWidth="1"/>
    <col min="11" max="11" width="11.85546875" style="80" customWidth="1"/>
    <col min="12" max="12" width="8.28515625" style="80" bestFit="1" customWidth="1"/>
    <col min="13" max="13" width="33.5703125" style="76" customWidth="1"/>
    <col min="14" max="17" width="11.42578125" style="80"/>
    <col min="18" max="18" width="1.7109375" style="335" customWidth="1"/>
    <col min="19" max="16384" width="11.42578125" style="80"/>
  </cols>
  <sheetData>
    <row r="1" spans="1:22">
      <c r="G1" s="95"/>
    </row>
    <row r="2" spans="1:22" s="49" customFormat="1" ht="23.25">
      <c r="A2" s="122"/>
      <c r="B2" s="221" t="s">
        <v>190</v>
      </c>
      <c r="G2" s="78"/>
      <c r="M2" s="221"/>
      <c r="R2" s="78"/>
    </row>
    <row r="3" spans="1:22">
      <c r="A3" s="83"/>
      <c r="B3" s="81"/>
      <c r="C3" s="81"/>
      <c r="D3" s="81"/>
      <c r="E3" s="81"/>
      <c r="F3" s="81"/>
      <c r="G3" s="82"/>
      <c r="M3" s="81"/>
    </row>
    <row r="4" spans="1:22" s="49" customFormat="1" ht="15" customHeight="1">
      <c r="B4" s="405" t="s">
        <v>243</v>
      </c>
      <c r="C4" s="406" t="s">
        <v>195</v>
      </c>
      <c r="D4" s="406"/>
      <c r="E4" s="406" t="s">
        <v>196</v>
      </c>
      <c r="F4" s="406"/>
      <c r="G4" s="331"/>
      <c r="H4" s="406" t="s">
        <v>186</v>
      </c>
      <c r="I4" s="406"/>
      <c r="J4" s="406" t="s">
        <v>187</v>
      </c>
      <c r="K4" s="406"/>
      <c r="M4" s="405" t="s">
        <v>49</v>
      </c>
      <c r="N4" s="406" t="s">
        <v>195</v>
      </c>
      <c r="O4" s="406"/>
      <c r="P4" s="406" t="s">
        <v>196</v>
      </c>
      <c r="Q4" s="406"/>
      <c r="R4" s="331"/>
      <c r="S4" s="406" t="s">
        <v>186</v>
      </c>
      <c r="T4" s="406"/>
      <c r="U4" s="406" t="s">
        <v>187</v>
      </c>
      <c r="V4" s="406"/>
    </row>
    <row r="5" spans="1:22" s="49" customFormat="1" ht="20.100000000000001" customHeight="1">
      <c r="B5" s="405"/>
      <c r="C5" s="320" t="s">
        <v>56</v>
      </c>
      <c r="D5" s="320" t="s">
        <v>2</v>
      </c>
      <c r="E5" s="369" t="s">
        <v>56</v>
      </c>
      <c r="F5" s="320" t="s">
        <v>2</v>
      </c>
      <c r="G5" s="332"/>
      <c r="H5" s="320" t="s">
        <v>33</v>
      </c>
      <c r="I5" s="320" t="s">
        <v>55</v>
      </c>
      <c r="J5" s="320" t="s">
        <v>33</v>
      </c>
      <c r="K5" s="330" t="s">
        <v>55</v>
      </c>
      <c r="M5" s="405"/>
      <c r="N5" s="369" t="s">
        <v>56</v>
      </c>
      <c r="O5" s="320" t="s">
        <v>2</v>
      </c>
      <c r="P5" s="369" t="s">
        <v>56</v>
      </c>
      <c r="Q5" s="320" t="s">
        <v>2</v>
      </c>
      <c r="R5" s="332"/>
      <c r="S5" s="320" t="s">
        <v>33</v>
      </c>
      <c r="T5" s="320" t="s">
        <v>55</v>
      </c>
      <c r="U5" s="320" t="s">
        <v>33</v>
      </c>
      <c r="V5" s="330" t="s">
        <v>55</v>
      </c>
    </row>
    <row r="6" spans="1:22" s="49" customFormat="1" ht="17.100000000000001" customHeight="1">
      <c r="B6" s="321" t="s">
        <v>188</v>
      </c>
      <c r="C6" s="322">
        <v>3346255.7749999999</v>
      </c>
      <c r="D6" s="323">
        <v>0.335261216674276</v>
      </c>
      <c r="E6" s="322">
        <v>2978797.108</v>
      </c>
      <c r="F6" s="323">
        <v>0.3744166671151426</v>
      </c>
      <c r="G6" s="323"/>
      <c r="H6" s="252">
        <v>0.12335807162331913</v>
      </c>
      <c r="I6" s="252">
        <v>0.12335807162331913</v>
      </c>
      <c r="J6" s="252">
        <v>0.62593455574781576</v>
      </c>
      <c r="K6" s="252">
        <v>0.62593455574781598</v>
      </c>
      <c r="M6" s="321" t="s">
        <v>188</v>
      </c>
      <c r="N6" s="322">
        <v>462128.42499999999</v>
      </c>
      <c r="O6" s="323">
        <v>0.13810313857433687</v>
      </c>
      <c r="P6" s="322">
        <v>467629.652</v>
      </c>
      <c r="Q6" s="323">
        <v>0.15698607023086986</v>
      </c>
      <c r="R6" s="323"/>
      <c r="S6" s="252">
        <v>-1.1764067946657963E-2</v>
      </c>
      <c r="T6" s="252">
        <v>-1.1764067946657963E-2</v>
      </c>
      <c r="U6" s="252">
        <v>1.3719085221265281</v>
      </c>
      <c r="V6" s="252">
        <v>1.3719085221265281</v>
      </c>
    </row>
    <row r="7" spans="1:22" s="49" customFormat="1" ht="17.100000000000001" customHeight="1">
      <c r="B7" s="321" t="s">
        <v>65</v>
      </c>
      <c r="C7" s="322">
        <v>134131.88099999999</v>
      </c>
      <c r="D7" s="323">
        <v>1.3438667167894302E-2</v>
      </c>
      <c r="E7" s="322">
        <v>75298.130999999994</v>
      </c>
      <c r="F7" s="323">
        <v>9.4645167921317171E-3</v>
      </c>
      <c r="G7" s="323"/>
      <c r="H7" s="252">
        <v>0.78134409471597643</v>
      </c>
      <c r="I7" s="252">
        <v>0.78134409471597643</v>
      </c>
      <c r="J7" s="252">
        <v>0.15104367123564444</v>
      </c>
      <c r="K7" s="252">
        <v>0.15104367123564444</v>
      </c>
      <c r="M7" s="321" t="s">
        <v>65</v>
      </c>
      <c r="N7" s="322">
        <v>101326.122</v>
      </c>
      <c r="O7" s="323">
        <v>0.7554216137474431</v>
      </c>
      <c r="P7" s="322">
        <v>50804.781000000003</v>
      </c>
      <c r="Q7" s="323">
        <v>0.6747150337635871</v>
      </c>
      <c r="R7" s="323"/>
      <c r="S7" s="252">
        <v>0.99442099750415225</v>
      </c>
      <c r="T7" s="252">
        <v>0.99442099750415225</v>
      </c>
      <c r="U7" s="252">
        <v>2.5738259154828969E-2</v>
      </c>
      <c r="V7" s="252">
        <v>2.5738259154828969E-2</v>
      </c>
    </row>
    <row r="8" spans="1:22" s="49" customFormat="1" ht="17.100000000000001" customHeight="1">
      <c r="B8" s="321" t="s">
        <v>63</v>
      </c>
      <c r="C8" s="322">
        <v>627415.76</v>
      </c>
      <c r="D8" s="323">
        <v>6.2860756977913781E-2</v>
      </c>
      <c r="E8" s="322">
        <v>684231.80700000003</v>
      </c>
      <c r="F8" s="323">
        <v>8.6003773812953321E-2</v>
      </c>
      <c r="G8" s="323"/>
      <c r="H8" s="252">
        <v>-8.3036255284753224E-2</v>
      </c>
      <c r="I8" s="252">
        <v>-8.3036255284753224E-2</v>
      </c>
      <c r="J8" s="252">
        <v>0.54238561821964271</v>
      </c>
      <c r="K8" s="252">
        <v>0.54238561821964293</v>
      </c>
      <c r="M8" s="321" t="s">
        <v>63</v>
      </c>
      <c r="N8" s="322">
        <v>67984.47</v>
      </c>
      <c r="O8" s="323">
        <v>0.10835633137427086</v>
      </c>
      <c r="P8" s="322">
        <v>127566.63099999999</v>
      </c>
      <c r="Q8" s="323">
        <v>0.1864377389284389</v>
      </c>
      <c r="R8" s="323"/>
      <c r="S8" s="252">
        <v>-0.46706697929492236</v>
      </c>
      <c r="T8" s="252">
        <v>-0.46706697929492236</v>
      </c>
      <c r="U8" s="252">
        <v>0.93874040179136053</v>
      </c>
      <c r="V8" s="252">
        <v>0.93874040179136053</v>
      </c>
    </row>
    <row r="9" spans="1:22" s="49" customFormat="1" ht="17.100000000000001" customHeight="1">
      <c r="B9" s="321" t="s">
        <v>64</v>
      </c>
      <c r="C9" s="322">
        <v>838663.86699999997</v>
      </c>
      <c r="D9" s="323">
        <v>8.4025695385216981E-2</v>
      </c>
      <c r="E9" s="322">
        <v>861082.79299999995</v>
      </c>
      <c r="F9" s="323">
        <v>0.10823286641422986</v>
      </c>
      <c r="G9" s="323"/>
      <c r="H9" s="252">
        <v>-2.6035738005973585E-2</v>
      </c>
      <c r="I9" s="252">
        <v>-2.6035738005973585E-2</v>
      </c>
      <c r="J9" s="252">
        <v>0.21657711214882425</v>
      </c>
      <c r="K9" s="252">
        <v>0.21657711214882425</v>
      </c>
      <c r="M9" s="321" t="s">
        <v>64</v>
      </c>
      <c r="N9" s="322">
        <v>39861.148000000001</v>
      </c>
      <c r="O9" s="323">
        <v>4.7529349443166127E-2</v>
      </c>
      <c r="P9" s="322">
        <v>86325.767999999996</v>
      </c>
      <c r="Q9" s="323">
        <v>0.10025257582867528</v>
      </c>
      <c r="R9" s="323"/>
      <c r="S9" s="252">
        <v>-0.53824739792642218</v>
      </c>
      <c r="T9" s="252">
        <v>-0.53824739792642218</v>
      </c>
      <c r="U9" s="252">
        <v>0.84090792478800735</v>
      </c>
      <c r="V9" s="252">
        <v>0.84090792478800735</v>
      </c>
    </row>
    <row r="10" spans="1:22" s="49" customFormat="1" ht="17.100000000000001" customHeight="1">
      <c r="B10" s="321" t="s">
        <v>15</v>
      </c>
      <c r="C10" s="322">
        <v>5747.973</v>
      </c>
      <c r="D10" s="323">
        <v>5.7588915820127001E-4</v>
      </c>
      <c r="E10" s="322">
        <v>4112.7740000000003</v>
      </c>
      <c r="F10" s="323">
        <v>5.1695066090342581E-4</v>
      </c>
      <c r="G10" s="323"/>
      <c r="H10" s="252">
        <v>0.39759028820936893</v>
      </c>
      <c r="I10" s="252">
        <v>0.39759028820936915</v>
      </c>
      <c r="J10" s="252">
        <v>-5.0440230730231073E-2</v>
      </c>
      <c r="K10" s="252">
        <v>-5.0440230730231073E-2</v>
      </c>
      <c r="M10" s="321" t="s">
        <v>66</v>
      </c>
      <c r="N10" s="322">
        <v>17147.165000000001</v>
      </c>
      <c r="O10" s="323">
        <v>0</v>
      </c>
      <c r="P10" s="322">
        <v>20252.692999999999</v>
      </c>
      <c r="Q10" s="323">
        <v>4.9243389011893184</v>
      </c>
      <c r="R10" s="323"/>
      <c r="S10" s="252">
        <v>-0.15333901521145843</v>
      </c>
      <c r="T10" s="252">
        <v>-0.15333901521145854</v>
      </c>
      <c r="U10" s="252">
        <v>0.57555613463115707</v>
      </c>
      <c r="V10" s="252">
        <v>0.57555613463115685</v>
      </c>
    </row>
    <row r="11" spans="1:22" s="97" customFormat="1" ht="17.100000000000001" customHeight="1">
      <c r="B11" s="327" t="s">
        <v>57</v>
      </c>
      <c r="C11" s="324">
        <v>4952215.2560000001</v>
      </c>
      <c r="D11" s="325">
        <v>0.49616222536350235</v>
      </c>
      <c r="E11" s="324">
        <v>4603522.6129999999</v>
      </c>
      <c r="F11" s="325">
        <v>0.57863477479536085</v>
      </c>
      <c r="G11" s="333"/>
      <c r="H11" s="326">
        <v>7.574474425634814E-2</v>
      </c>
      <c r="I11" s="326">
        <v>7.5744744256347918E-2</v>
      </c>
      <c r="J11" s="326">
        <v>0.51130498176321137</v>
      </c>
      <c r="K11" s="326">
        <v>0.51130498176321137</v>
      </c>
      <c r="M11" s="321" t="s">
        <v>15</v>
      </c>
      <c r="N11" s="322">
        <v>-74046.076000000001</v>
      </c>
      <c r="O11" s="323" t="s">
        <v>67</v>
      </c>
      <c r="P11" s="322">
        <v>-54695.936999999998</v>
      </c>
      <c r="Q11" s="323" t="s">
        <v>67</v>
      </c>
      <c r="R11" s="323"/>
      <c r="S11" s="252">
        <v>0.35377653371218432</v>
      </c>
      <c r="T11" s="252">
        <v>0.35377653371218409</v>
      </c>
      <c r="U11" s="252">
        <v>0.17660231934351867</v>
      </c>
      <c r="V11" s="252">
        <v>0.17660231934351867</v>
      </c>
    </row>
    <row r="12" spans="1:22" s="49" customFormat="1" ht="17.100000000000001" customHeight="1">
      <c r="B12" s="321" t="s">
        <v>188</v>
      </c>
      <c r="C12" s="322">
        <v>1246362.257</v>
      </c>
      <c r="D12" s="323">
        <v>0.1248729788740422</v>
      </c>
      <c r="E12" s="322">
        <v>816945.58900000004</v>
      </c>
      <c r="F12" s="323">
        <v>0.1026850884963989</v>
      </c>
      <c r="G12" s="323"/>
      <c r="H12" s="252">
        <v>0.52563680345668651</v>
      </c>
      <c r="I12" s="252">
        <v>0.68383321727582191</v>
      </c>
      <c r="J12" s="252">
        <v>0.65606456105960476</v>
      </c>
      <c r="K12" s="252">
        <v>2.5879546482903688</v>
      </c>
      <c r="M12" s="327" t="s">
        <v>57</v>
      </c>
      <c r="N12" s="324">
        <v>614401.25400000007</v>
      </c>
      <c r="O12" s="325">
        <v>0.12406594266184298</v>
      </c>
      <c r="P12" s="324">
        <v>697883.58799999999</v>
      </c>
      <c r="Q12" s="325">
        <v>0.15159773214303965</v>
      </c>
      <c r="R12" s="333"/>
      <c r="S12" s="326">
        <v>-0.11962214821420891</v>
      </c>
      <c r="T12" s="326">
        <v>-0.11962214821420902</v>
      </c>
      <c r="U12" s="326">
        <v>1.0597583696487933</v>
      </c>
      <c r="V12" s="326">
        <v>1.0597583696487929</v>
      </c>
    </row>
    <row r="13" spans="1:22" s="49" customFormat="1" ht="17.100000000000001" customHeight="1">
      <c r="B13" s="321" t="s">
        <v>65</v>
      </c>
      <c r="C13" s="322">
        <v>52947.415999999997</v>
      </c>
      <c r="D13" s="323">
        <v>5.3047992447376588E-3</v>
      </c>
      <c r="E13" s="322">
        <v>22207.165000000001</v>
      </c>
      <c r="F13" s="323">
        <v>2.7913054847023993E-3</v>
      </c>
      <c r="G13" s="323"/>
      <c r="H13" s="252">
        <v>1.3842492276704386</v>
      </c>
      <c r="I13" s="252">
        <v>1.632504044931582</v>
      </c>
      <c r="J13" s="252">
        <v>0.55538947604728728</v>
      </c>
      <c r="K13" s="252">
        <v>2.3660028106209832</v>
      </c>
      <c r="M13" s="327" t="s">
        <v>58</v>
      </c>
      <c r="N13" s="324">
        <v>246254.41599999997</v>
      </c>
      <c r="O13" s="325">
        <v>0.12404811059519948</v>
      </c>
      <c r="P13" s="324">
        <v>128900.27800000001</v>
      </c>
      <c r="Q13" s="325">
        <v>0.10089266601411716</v>
      </c>
      <c r="R13" s="333"/>
      <c r="S13" s="326">
        <v>0.91042579442691318</v>
      </c>
      <c r="T13" s="326">
        <v>1.1165336540044355</v>
      </c>
      <c r="U13" s="326">
        <v>1.2491352332858954</v>
      </c>
      <c r="V13" s="326">
        <v>3.8651511927537383</v>
      </c>
    </row>
    <row r="14" spans="1:22" s="49" customFormat="1" ht="17.100000000000001" customHeight="1">
      <c r="B14" s="321" t="s">
        <v>63</v>
      </c>
      <c r="C14" s="322">
        <v>586196.94099999999</v>
      </c>
      <c r="D14" s="323">
        <v>5.8731045342879921E-2</v>
      </c>
      <c r="E14" s="322">
        <v>378768.07799999998</v>
      </c>
      <c r="F14" s="323">
        <v>4.7608842171055432E-2</v>
      </c>
      <c r="G14" s="323"/>
      <c r="H14" s="252">
        <v>0.54764082574033601</v>
      </c>
      <c r="I14" s="252">
        <v>0.70618820107906055</v>
      </c>
      <c r="J14" s="252">
        <v>0.62244015104094363</v>
      </c>
      <c r="K14" s="252">
        <v>2.5178016903799652</v>
      </c>
      <c r="M14" s="327" t="s">
        <v>236</v>
      </c>
      <c r="N14" s="324">
        <v>50476.773999999998</v>
      </c>
      <c r="O14" s="325">
        <v>0.1182619339417513</v>
      </c>
      <c r="P14" s="324">
        <v>0</v>
      </c>
      <c r="Q14" s="325" t="s">
        <v>67</v>
      </c>
      <c r="R14" s="333"/>
      <c r="S14" s="326" t="s">
        <v>67</v>
      </c>
      <c r="T14" s="326" t="s">
        <v>67</v>
      </c>
      <c r="U14" s="326" t="s">
        <v>67</v>
      </c>
      <c r="V14" s="326" t="s">
        <v>67</v>
      </c>
    </row>
    <row r="15" spans="1:22" s="49" customFormat="1" ht="17.100000000000001" customHeight="1">
      <c r="B15" s="321" t="s">
        <v>66</v>
      </c>
      <c r="C15" s="322">
        <v>93851.850999999995</v>
      </c>
      <c r="D15" s="323">
        <v>9.4030127608499582E-3</v>
      </c>
      <c r="E15" s="322">
        <v>57683.491999999998</v>
      </c>
      <c r="F15" s="323">
        <v>7.2504638748974474E-3</v>
      </c>
      <c r="G15" s="323"/>
      <c r="H15" s="252">
        <v>0.62701403375509934</v>
      </c>
      <c r="I15" s="252">
        <v>0.80066769053773967</v>
      </c>
      <c r="J15" s="252">
        <v>-0.13126275692570799</v>
      </c>
      <c r="K15" s="252">
        <v>0.88013384453071364</v>
      </c>
      <c r="M15" s="327" t="s">
        <v>59</v>
      </c>
      <c r="N15" s="324">
        <v>67983.41</v>
      </c>
      <c r="O15" s="325">
        <v>6.1729982967665124E-2</v>
      </c>
      <c r="P15" s="324">
        <v>51875.374000000003</v>
      </c>
      <c r="Q15" s="325">
        <v>6.2054991685666E-2</v>
      </c>
      <c r="R15" s="333"/>
      <c r="S15" s="326">
        <v>0.31051411793194972</v>
      </c>
      <c r="T15" s="326">
        <v>7.7632801583334965E-2</v>
      </c>
      <c r="U15" s="326">
        <v>0.83118865872832237</v>
      </c>
      <c r="V15" s="326">
        <v>0.91274961059122361</v>
      </c>
    </row>
    <row r="16" spans="1:22" s="49" customFormat="1" ht="17.100000000000001" customHeight="1">
      <c r="B16" s="321" t="s">
        <v>15</v>
      </c>
      <c r="C16" s="322">
        <v>5794.0280000000002</v>
      </c>
      <c r="D16" s="323">
        <v>5.8050340659474009E-4</v>
      </c>
      <c r="E16" s="322">
        <v>1993.7719999999999</v>
      </c>
      <c r="F16" s="323">
        <v>2.5060500603503742E-4</v>
      </c>
      <c r="G16" s="323"/>
      <c r="H16" s="252">
        <v>1.9060634816819579</v>
      </c>
      <c r="I16" s="252">
        <v>2.2624965379252164</v>
      </c>
      <c r="J16" s="252">
        <v>1.2129881994903355</v>
      </c>
      <c r="K16" s="252">
        <v>3.7462508325262309</v>
      </c>
      <c r="M16" s="327" t="s">
        <v>60</v>
      </c>
      <c r="N16" s="324">
        <v>87043.177999999985</v>
      </c>
      <c r="O16" s="325">
        <v>0.10787132671761886</v>
      </c>
      <c r="P16" s="324">
        <v>60198.959000000003</v>
      </c>
      <c r="Q16" s="325">
        <v>8.9916217293513803E-2</v>
      </c>
      <c r="R16" s="333"/>
      <c r="S16" s="326">
        <v>0.44592497023079725</v>
      </c>
      <c r="T16" s="326">
        <v>0.23462212191816212</v>
      </c>
      <c r="U16" s="326">
        <v>-0.39383314599069474</v>
      </c>
      <c r="V16" s="326">
        <v>-0.44556756649140461</v>
      </c>
    </row>
    <row r="17" spans="2:22" s="49" customFormat="1" ht="17.100000000000001" customHeight="1">
      <c r="B17" s="327" t="s">
        <v>58</v>
      </c>
      <c r="C17" s="324">
        <v>1985152.493</v>
      </c>
      <c r="D17" s="325">
        <v>0.19889233962910446</v>
      </c>
      <c r="E17" s="324">
        <v>1277598.0960000001</v>
      </c>
      <c r="F17" s="325">
        <v>0.16058630503308924</v>
      </c>
      <c r="G17" s="333"/>
      <c r="H17" s="326">
        <v>0.55381610164829165</v>
      </c>
      <c r="I17" s="326">
        <v>0.7146892111150438</v>
      </c>
      <c r="J17" s="326">
        <v>0.57726716856076821</v>
      </c>
      <c r="K17" s="326">
        <v>2.417631074734726</v>
      </c>
      <c r="M17" s="327" t="s">
        <v>61</v>
      </c>
      <c r="N17" s="324">
        <v>39028.896999999997</v>
      </c>
      <c r="O17" s="325">
        <v>5.5076453230747204E-2</v>
      </c>
      <c r="P17" s="324">
        <v>33952.879000000001</v>
      </c>
      <c r="Q17" s="325">
        <v>5.9644380396788904E-2</v>
      </c>
      <c r="R17" s="333"/>
      <c r="S17" s="326">
        <v>0.14950184342246775</v>
      </c>
      <c r="T17" s="326">
        <v>7.5944173747132027E-2</v>
      </c>
      <c r="U17" s="326">
        <v>0.68914854336791787</v>
      </c>
      <c r="V17" s="326">
        <v>0.66344829521977911</v>
      </c>
    </row>
    <row r="18" spans="2:22" s="49" customFormat="1" ht="17.100000000000001" customHeight="1">
      <c r="B18" s="321" t="s">
        <v>188</v>
      </c>
      <c r="C18" s="322">
        <v>426821.821</v>
      </c>
      <c r="D18" s="323">
        <v>4.2763259186781692E-2</v>
      </c>
      <c r="E18" s="322">
        <v>0</v>
      </c>
      <c r="F18" s="323">
        <v>0</v>
      </c>
      <c r="G18" s="323"/>
      <c r="H18" s="252" t="s">
        <v>67</v>
      </c>
      <c r="I18" s="252" t="s">
        <v>67</v>
      </c>
      <c r="J18" s="252" t="s">
        <v>67</v>
      </c>
      <c r="K18" s="252" t="s">
        <v>67</v>
      </c>
      <c r="M18" s="328" t="s">
        <v>141</v>
      </c>
      <c r="N18" s="257">
        <v>1105187.929</v>
      </c>
      <c r="O18" s="262">
        <v>0.11072872925568977</v>
      </c>
      <c r="P18" s="257">
        <v>972811.07799999998</v>
      </c>
      <c r="Q18" s="262">
        <v>0.12227643184533701</v>
      </c>
      <c r="R18" s="334"/>
      <c r="S18" s="258">
        <v>0.136076627819816</v>
      </c>
      <c r="T18" s="258">
        <v>0.12654221277471667</v>
      </c>
      <c r="U18" s="258">
        <v>0.80703325889050026</v>
      </c>
      <c r="V18" s="329">
        <v>1.2474258750902125</v>
      </c>
    </row>
    <row r="19" spans="2:22" s="49" customFormat="1" ht="17.100000000000001" customHeight="1">
      <c r="B19" s="321" t="s">
        <v>15</v>
      </c>
      <c r="C19" s="322">
        <v>0</v>
      </c>
      <c r="D19" s="323">
        <v>0</v>
      </c>
      <c r="E19" s="322">
        <v>0</v>
      </c>
      <c r="F19" s="323">
        <v>0</v>
      </c>
      <c r="G19" s="323"/>
      <c r="H19" s="252" t="s">
        <v>67</v>
      </c>
      <c r="I19" s="252" t="s">
        <v>67</v>
      </c>
      <c r="J19" s="252" t="s">
        <v>67</v>
      </c>
      <c r="K19" s="252" t="s">
        <v>67</v>
      </c>
      <c r="M19" s="321"/>
      <c r="R19" s="78"/>
    </row>
    <row r="20" spans="2:22" s="49" customFormat="1" ht="17.100000000000001" customHeight="1">
      <c r="B20" s="327" t="s">
        <v>236</v>
      </c>
      <c r="C20" s="324">
        <v>426821.821</v>
      </c>
      <c r="D20" s="325">
        <v>4.2763259186781692E-2</v>
      </c>
      <c r="E20" s="324">
        <v>0</v>
      </c>
      <c r="F20" s="325">
        <v>0</v>
      </c>
      <c r="G20" s="333"/>
      <c r="H20" s="326" t="s">
        <v>67</v>
      </c>
      <c r="I20" s="326" t="s">
        <v>67</v>
      </c>
      <c r="J20" s="326" t="s">
        <v>67</v>
      </c>
      <c r="K20" s="326" t="s">
        <v>67</v>
      </c>
      <c r="M20" s="321"/>
      <c r="R20" s="78"/>
    </row>
    <row r="21" spans="2:22" s="49" customFormat="1" ht="17.100000000000001" customHeight="1">
      <c r="B21" s="321" t="s">
        <v>188</v>
      </c>
      <c r="C21" s="322">
        <v>1100433.544</v>
      </c>
      <c r="D21" s="323">
        <v>0.11025238763484105</v>
      </c>
      <c r="E21" s="322">
        <v>833191.49399999995</v>
      </c>
      <c r="F21" s="323">
        <v>0.10472709988013265</v>
      </c>
      <c r="G21" s="323"/>
      <c r="H21" s="252">
        <v>0.32074505311740498</v>
      </c>
      <c r="I21" s="252">
        <v>9.0271253348410019E-2</v>
      </c>
      <c r="J21" s="252">
        <v>0.11265868660378886</v>
      </c>
      <c r="K21" s="252">
        <v>0.16817992515892954</v>
      </c>
      <c r="M21" s="321"/>
      <c r="R21" s="78"/>
    </row>
    <row r="22" spans="2:22" s="49" customFormat="1" ht="17.100000000000001" customHeight="1">
      <c r="B22" s="321" t="s">
        <v>66</v>
      </c>
      <c r="C22" s="322">
        <v>869.36800000000005</v>
      </c>
      <c r="D22" s="323">
        <v>8.7101941099431354E-5</v>
      </c>
      <c r="E22" s="322">
        <v>2766.623</v>
      </c>
      <c r="F22" s="323">
        <v>3.4774767305974474E-4</v>
      </c>
      <c r="G22" s="323"/>
      <c r="H22" s="252">
        <v>-0.68576564280713348</v>
      </c>
      <c r="I22" s="252">
        <v>-0.73852554510870716</v>
      </c>
      <c r="J22" s="252">
        <v>-0.63656262711265676</v>
      </c>
      <c r="K22" s="252">
        <v>-0.58485961791541752</v>
      </c>
      <c r="M22" s="321"/>
      <c r="R22" s="78"/>
    </row>
    <row r="23" spans="2:22" s="49" customFormat="1" ht="17.100000000000001" customHeight="1">
      <c r="B23" s="327" t="s">
        <v>59</v>
      </c>
      <c r="C23" s="324">
        <v>1101302.912</v>
      </c>
      <c r="D23" s="325">
        <v>0.11033948957594047</v>
      </c>
      <c r="E23" s="324">
        <v>835958.11699999997</v>
      </c>
      <c r="F23" s="325">
        <v>0.10507484755319241</v>
      </c>
      <c r="G23" s="333"/>
      <c r="H23" s="326">
        <v>0.31741398235624763</v>
      </c>
      <c r="I23" s="326">
        <v>8.752833090013401E-2</v>
      </c>
      <c r="J23" s="326">
        <v>0.11085095814136836</v>
      </c>
      <c r="K23" s="326">
        <v>0.16636298403563021</v>
      </c>
      <c r="M23" s="321"/>
      <c r="R23" s="78"/>
    </row>
    <row r="24" spans="2:22" s="49" customFormat="1" ht="17.100000000000001" customHeight="1">
      <c r="B24" s="321" t="s">
        <v>188</v>
      </c>
      <c r="C24" s="322">
        <v>790430.84699999995</v>
      </c>
      <c r="D24" s="323">
        <v>7.9193231265203723E-2</v>
      </c>
      <c r="E24" s="322">
        <v>656905.19999999995</v>
      </c>
      <c r="F24" s="323">
        <v>8.2568985626464544E-2</v>
      </c>
      <c r="G24" s="323"/>
      <c r="H24" s="252">
        <v>0.20326471308188765</v>
      </c>
      <c r="I24" s="252">
        <v>2.8996155615620633E-2</v>
      </c>
      <c r="J24" s="252">
        <v>0.26818940984665374</v>
      </c>
      <c r="K24" s="252">
        <v>0.16052632865717631</v>
      </c>
      <c r="M24" s="321"/>
      <c r="R24" s="78"/>
    </row>
    <row r="25" spans="2:22" s="49" customFormat="1" ht="17.100000000000001" customHeight="1">
      <c r="B25" s="321" t="s">
        <v>65</v>
      </c>
      <c r="C25" s="322">
        <v>16086.460999999999</v>
      </c>
      <c r="D25" s="323">
        <v>1.6117018092686865E-3</v>
      </c>
      <c r="E25" s="322">
        <v>10976.451999999999</v>
      </c>
      <c r="F25" s="323">
        <v>1.3796732122345477E-3</v>
      </c>
      <c r="G25" s="323"/>
      <c r="H25" s="252">
        <v>0.46554287305223951</v>
      </c>
      <c r="I25" s="252">
        <v>0.25314614471386054</v>
      </c>
      <c r="J25" s="252">
        <v>-3.8696525142301486E-2</v>
      </c>
      <c r="K25" s="252">
        <v>-0.12063334037218165</v>
      </c>
      <c r="M25" s="321"/>
      <c r="R25" s="78"/>
    </row>
    <row r="26" spans="2:22" s="49" customFormat="1" ht="17.100000000000001" customHeight="1">
      <c r="B26" s="321" t="s">
        <v>15</v>
      </c>
      <c r="C26" s="322">
        <v>399.42</v>
      </c>
      <c r="D26" s="323">
        <v>4.001787196438662E-5</v>
      </c>
      <c r="E26" s="322">
        <v>1618.921</v>
      </c>
      <c r="F26" s="323">
        <v>2.0348851672871766E-4</v>
      </c>
      <c r="G26" s="323"/>
      <c r="H26" s="252">
        <v>-0.75328011681854767</v>
      </c>
      <c r="I26" s="252">
        <v>-0.78775298376802638</v>
      </c>
      <c r="J26" s="252">
        <v>-0.99541763072486977</v>
      </c>
      <c r="K26" s="252">
        <v>-0.99495040034480242</v>
      </c>
      <c r="M26" s="321"/>
      <c r="R26" s="78"/>
    </row>
    <row r="27" spans="2:22" s="49" customFormat="1" ht="17.100000000000001" customHeight="1">
      <c r="B27" s="327" t="s">
        <v>60</v>
      </c>
      <c r="C27" s="324">
        <v>806916.728</v>
      </c>
      <c r="D27" s="325">
        <v>8.0844950946436789E-2</v>
      </c>
      <c r="E27" s="324">
        <v>669500.57299999997</v>
      </c>
      <c r="F27" s="325">
        <v>8.4152147355427809E-2</v>
      </c>
      <c r="G27" s="333"/>
      <c r="H27" s="326">
        <v>0.2052517362072519</v>
      </c>
      <c r="I27" s="326">
        <v>3.0696108249801846E-2</v>
      </c>
      <c r="J27" s="326">
        <v>0.10966175094822406</v>
      </c>
      <c r="K27" s="326">
        <v>1.545223136988505E-2</v>
      </c>
      <c r="M27" s="321"/>
      <c r="R27" s="78"/>
    </row>
    <row r="28" spans="2:22" s="49" customFormat="1" ht="17.100000000000001" customHeight="1">
      <c r="B28" s="321" t="s">
        <v>188</v>
      </c>
      <c r="C28" s="322">
        <v>624928.06900000002</v>
      </c>
      <c r="D28" s="323">
        <v>6.2611515327708603E-2</v>
      </c>
      <c r="E28" s="322">
        <v>508940.63299999997</v>
      </c>
      <c r="F28" s="323">
        <v>6.3970740086850844E-2</v>
      </c>
      <c r="G28" s="323"/>
      <c r="H28" s="252">
        <v>0.22789973619575399</v>
      </c>
      <c r="I28" s="252">
        <v>0.14400772335880085</v>
      </c>
      <c r="J28" s="252">
        <v>0.21029640425410712</v>
      </c>
      <c r="K28" s="252">
        <v>0.19059230106187197</v>
      </c>
      <c r="M28" s="321"/>
      <c r="R28" s="78"/>
    </row>
    <row r="29" spans="2:22" s="49" customFormat="1" ht="17.100000000000001" customHeight="1">
      <c r="B29" s="321" t="s">
        <v>65</v>
      </c>
      <c r="C29" s="322">
        <v>7121.5540000000001</v>
      </c>
      <c r="D29" s="323">
        <v>7.1350817725568426E-4</v>
      </c>
      <c r="E29" s="322">
        <v>5389.259</v>
      </c>
      <c r="F29" s="323">
        <v>6.7739705654376722E-4</v>
      </c>
      <c r="G29" s="323"/>
      <c r="H29" s="252">
        <v>0.32143472785405192</v>
      </c>
      <c r="I29" s="252">
        <v>0.23334848122857021</v>
      </c>
      <c r="J29" s="252">
        <v>0.13485420544633464</v>
      </c>
      <c r="K29" s="252">
        <v>0.11794698852136554</v>
      </c>
      <c r="M29" s="321"/>
      <c r="R29" s="78"/>
    </row>
    <row r="30" spans="2:22" s="49" customFormat="1" ht="17.100000000000001" customHeight="1">
      <c r="B30" s="321" t="s">
        <v>63</v>
      </c>
      <c r="C30" s="322">
        <v>73438.630999999994</v>
      </c>
      <c r="D30" s="323">
        <v>7.3578131605774224E-3</v>
      </c>
      <c r="E30" s="322">
        <v>52146.703000000001</v>
      </c>
      <c r="F30" s="323">
        <v>6.5545231952411336E-3</v>
      </c>
      <c r="G30" s="323"/>
      <c r="H30" s="252">
        <v>0.40830822995655147</v>
      </c>
      <c r="I30" s="252">
        <v>0.31230110957910839</v>
      </c>
      <c r="J30" s="252">
        <v>0.44155213697010631</v>
      </c>
      <c r="K30" s="252">
        <v>0.41899573321950112</v>
      </c>
      <c r="M30" s="321"/>
      <c r="R30" s="78"/>
    </row>
    <row r="31" spans="2:22" s="49" customFormat="1" ht="17.100000000000001" customHeight="1">
      <c r="B31" s="321" t="s">
        <v>66</v>
      </c>
      <c r="C31" s="322">
        <v>6137.7870000000003</v>
      </c>
      <c r="D31" s="323">
        <v>6.1494460545460082E-4</v>
      </c>
      <c r="E31" s="322">
        <v>4796.5320000000002</v>
      </c>
      <c r="F31" s="323">
        <v>6.0289488006013239E-4</v>
      </c>
      <c r="G31" s="323"/>
      <c r="H31" s="252">
        <v>0.27963015778900258</v>
      </c>
      <c r="I31" s="252">
        <v>0.19593755739965135</v>
      </c>
      <c r="J31" s="252">
        <v>-0.19895793051991362</v>
      </c>
      <c r="K31" s="252">
        <v>-0.21128481756902673</v>
      </c>
      <c r="M31" s="321"/>
      <c r="R31" s="78"/>
    </row>
    <row r="32" spans="2:22" ht="15">
      <c r="B32" s="321" t="s">
        <v>15</v>
      </c>
      <c r="C32" s="322">
        <v>-2994.7710000000002</v>
      </c>
      <c r="D32" s="323">
        <v>-3.0004597276215038E-4</v>
      </c>
      <c r="E32" s="322">
        <v>-2017.838</v>
      </c>
      <c r="F32" s="323">
        <v>-2.5362995576611963E-4</v>
      </c>
      <c r="G32" s="323"/>
      <c r="H32" s="252">
        <v>0.48414838059348675</v>
      </c>
      <c r="I32" s="252">
        <v>0.38374929244166545</v>
      </c>
      <c r="J32" s="252">
        <v>0.38859659413109648</v>
      </c>
      <c r="K32" s="252">
        <v>0.36655763449519996</v>
      </c>
      <c r="M32" s="321"/>
      <c r="N32" s="49"/>
      <c r="O32" s="49"/>
      <c r="P32" s="49"/>
      <c r="Q32" s="49"/>
      <c r="R32" s="78"/>
      <c r="S32" s="49"/>
      <c r="T32" s="49"/>
      <c r="U32" s="49"/>
      <c r="V32" s="49"/>
    </row>
    <row r="33" spans="2:13" ht="15">
      <c r="B33" s="327" t="s">
        <v>61</v>
      </c>
      <c r="C33" s="324">
        <v>708631.27</v>
      </c>
      <c r="D33" s="325">
        <v>7.0997735298234152E-2</v>
      </c>
      <c r="E33" s="324">
        <v>569255.28899999999</v>
      </c>
      <c r="F33" s="325">
        <v>7.155192526292975E-2</v>
      </c>
      <c r="G33" s="333"/>
      <c r="H33" s="326">
        <v>0.2448391498387994</v>
      </c>
      <c r="I33" s="326">
        <v>0.1598578161876576</v>
      </c>
      <c r="J33" s="326">
        <v>0.22374448462657992</v>
      </c>
      <c r="K33" s="326">
        <v>0.20392606838499527</v>
      </c>
      <c r="M33" s="321"/>
    </row>
    <row r="34" spans="2:13" ht="15">
      <c r="B34" s="328" t="s">
        <v>141</v>
      </c>
      <c r="C34" s="257">
        <v>9981040.4800000004</v>
      </c>
      <c r="D34" s="262">
        <v>1</v>
      </c>
      <c r="E34" s="257">
        <v>7955834.6879999992</v>
      </c>
      <c r="F34" s="262">
        <v>1</v>
      </c>
      <c r="G34" s="334"/>
      <c r="H34" s="258">
        <v>0.25455604237914531</v>
      </c>
      <c r="I34" s="258">
        <v>0.22631964078301969</v>
      </c>
      <c r="J34" s="258">
        <v>0.46070495981724457</v>
      </c>
      <c r="K34" s="329">
        <v>0.78100335485391259</v>
      </c>
      <c r="M34" s="321"/>
    </row>
    <row r="35" spans="2:13" ht="15">
      <c r="M35" s="321"/>
    </row>
    <row r="36" spans="2:13" ht="15">
      <c r="M36" s="321"/>
    </row>
    <row r="37" spans="2:13" ht="15">
      <c r="M37" s="321"/>
    </row>
    <row r="38" spans="2:13" ht="15">
      <c r="M38" s="321"/>
    </row>
    <row r="39" spans="2:13" ht="15">
      <c r="M39" s="321"/>
    </row>
    <row r="40" spans="2:13" ht="15">
      <c r="M40" s="321"/>
    </row>
    <row r="41" spans="2:13" ht="15">
      <c r="M41" s="321"/>
    </row>
    <row r="42" spans="2:13" ht="15">
      <c r="M42" s="321"/>
    </row>
    <row r="43" spans="2:13" ht="15">
      <c r="M43" s="321"/>
    </row>
    <row r="44" spans="2:13" ht="15">
      <c r="M44" s="321"/>
    </row>
    <row r="45" spans="2:13" ht="15">
      <c r="M45" s="321"/>
    </row>
    <row r="46" spans="2:13" ht="15">
      <c r="M46" s="321"/>
    </row>
    <row r="47" spans="2:13" ht="15">
      <c r="M47" s="321"/>
    </row>
    <row r="48" spans="2:13" ht="15">
      <c r="M48" s="321"/>
    </row>
    <row r="49" spans="13:13" ht="15">
      <c r="M49" s="321"/>
    </row>
    <row r="50" spans="13:13" ht="15">
      <c r="M50" s="321"/>
    </row>
    <row r="51" spans="13:13" ht="15">
      <c r="M51" s="321"/>
    </row>
    <row r="52" spans="13:13" ht="15">
      <c r="M52" s="321"/>
    </row>
    <row r="53" spans="13:13" ht="15">
      <c r="M53" s="321"/>
    </row>
    <row r="54" spans="13:13" ht="15">
      <c r="M54" s="321"/>
    </row>
    <row r="55" spans="13:13" ht="15">
      <c r="M55" s="321"/>
    </row>
    <row r="56" spans="13:13" ht="15">
      <c r="M56" s="321"/>
    </row>
    <row r="57" spans="13:13" ht="15">
      <c r="M57" s="321"/>
    </row>
  </sheetData>
  <mergeCells count="10">
    <mergeCell ref="N4:O4"/>
    <mergeCell ref="P4:Q4"/>
    <mergeCell ref="S4:T4"/>
    <mergeCell ref="U4:V4"/>
    <mergeCell ref="B4:B5"/>
    <mergeCell ref="C4:D4"/>
    <mergeCell ref="E4:F4"/>
    <mergeCell ref="H4:I4"/>
    <mergeCell ref="J4:K4"/>
    <mergeCell ref="M4:M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1"/>
  <sheetViews>
    <sheetView showGridLines="0" zoomScale="85" zoomScaleNormal="85" workbookViewId="0"/>
  </sheetViews>
  <sheetFormatPr baseColWidth="10" defaultColWidth="11.42578125" defaultRowHeight="15"/>
  <cols>
    <col min="1" max="1" width="0.85546875" style="49" customWidth="1"/>
    <col min="2" max="2" width="36.85546875" style="49" customWidth="1"/>
    <col min="3" max="3" width="18.5703125" style="49" customWidth="1"/>
    <col min="4" max="4" width="13" style="49" customWidth="1"/>
    <col min="5" max="5" width="9.5703125" style="98" bestFit="1" customWidth="1"/>
    <col min="6" max="6" width="0.85546875" style="49" customWidth="1"/>
    <col min="7" max="7" width="12.7109375" style="98" customWidth="1"/>
    <col min="8" max="8" width="13.85546875" style="49" customWidth="1"/>
    <col min="9" max="9" width="11" style="49" customWidth="1"/>
    <col min="10" max="10" width="9.5703125" style="49" bestFit="1" customWidth="1"/>
    <col min="11" max="11" width="1.5703125" style="49" customWidth="1"/>
    <col min="12" max="12" width="11.42578125" style="69"/>
    <col min="13" max="13" width="11.42578125" style="49"/>
    <col min="14" max="14" width="1.28515625" style="49" customWidth="1"/>
    <col min="15" max="16384" width="11.42578125" style="49"/>
  </cols>
  <sheetData>
    <row r="1" spans="1:13" ht="9.75" customHeight="1">
      <c r="E1" s="78"/>
      <c r="G1" s="78"/>
    </row>
    <row r="2" spans="1:13" ht="23.25">
      <c r="A2" s="122"/>
      <c r="B2" s="221" t="s">
        <v>69</v>
      </c>
      <c r="E2" s="49"/>
      <c r="G2" s="49"/>
      <c r="L2" s="49"/>
    </row>
    <row r="3" spans="1:13" s="50" customFormat="1" ht="15" customHeight="1">
      <c r="A3" s="102"/>
      <c r="B3" s="292" t="s">
        <v>237</v>
      </c>
      <c r="C3" s="112"/>
      <c r="D3" s="112"/>
      <c r="E3" s="112"/>
      <c r="F3" s="113"/>
      <c r="G3" s="113"/>
      <c r="H3" s="103"/>
      <c r="I3" s="103"/>
      <c r="J3" s="103"/>
      <c r="K3" s="103"/>
      <c r="L3" s="103"/>
      <c r="M3" s="103"/>
    </row>
    <row r="4" spans="1:13" s="101" customFormat="1" ht="9.75" customHeight="1">
      <c r="A4" s="99"/>
      <c r="B4" s="121"/>
      <c r="C4" s="121"/>
      <c r="D4" s="121"/>
      <c r="E4" s="121"/>
      <c r="F4" s="121"/>
      <c r="G4" s="121"/>
      <c r="H4" s="100"/>
      <c r="I4" s="100"/>
      <c r="J4" s="100"/>
      <c r="K4" s="100"/>
      <c r="L4" s="100"/>
      <c r="M4" s="100"/>
    </row>
    <row r="5" spans="1:13" ht="15.75">
      <c r="B5" s="409"/>
      <c r="C5" s="411" t="s">
        <v>21</v>
      </c>
      <c r="D5" s="411"/>
      <c r="E5" s="411"/>
      <c r="F5" s="185"/>
      <c r="G5" s="411" t="s">
        <v>240</v>
      </c>
      <c r="H5" s="411"/>
      <c r="I5" s="411"/>
      <c r="J5" s="69"/>
      <c r="K5" s="69"/>
    </row>
    <row r="6" spans="1:13" ht="25.5" customHeight="1">
      <c r="B6" s="409"/>
      <c r="C6" s="186" t="s">
        <v>238</v>
      </c>
      <c r="D6" s="186" t="s">
        <v>167</v>
      </c>
      <c r="E6" s="407" t="s">
        <v>2</v>
      </c>
      <c r="F6" s="187"/>
      <c r="G6" s="186" t="s">
        <v>238</v>
      </c>
      <c r="H6" s="186" t="s">
        <v>167</v>
      </c>
      <c r="I6" s="412" t="s">
        <v>2</v>
      </c>
      <c r="J6" s="69"/>
      <c r="K6" s="69"/>
    </row>
    <row r="7" spans="1:13">
      <c r="B7" s="410"/>
      <c r="C7" s="408" t="s">
        <v>70</v>
      </c>
      <c r="D7" s="408" t="s">
        <v>70</v>
      </c>
      <c r="E7" s="408"/>
      <c r="F7" s="187"/>
      <c r="G7" s="414" t="s">
        <v>143</v>
      </c>
      <c r="H7" s="414" t="s">
        <v>70</v>
      </c>
      <c r="I7" s="413"/>
      <c r="J7" s="69"/>
      <c r="K7" s="69"/>
    </row>
    <row r="8" spans="1:13">
      <c r="B8" s="188" t="s">
        <v>71</v>
      </c>
      <c r="C8" s="123">
        <v>3253574.64</v>
      </c>
      <c r="D8" s="123">
        <v>3360396.7810000004</v>
      </c>
      <c r="E8" s="189">
        <v>-3.1788549972426638E-2</v>
      </c>
      <c r="F8" s="190"/>
      <c r="G8" s="198">
        <v>3202221.0821467806</v>
      </c>
      <c r="H8" s="198">
        <v>3343326.9501319453</v>
      </c>
      <c r="I8" s="199">
        <v>-4.2205225540264957E-2</v>
      </c>
      <c r="J8" s="69"/>
      <c r="K8" s="69"/>
    </row>
    <row r="9" spans="1:13">
      <c r="B9" s="188" t="s">
        <v>72</v>
      </c>
      <c r="C9" s="123">
        <v>0</v>
      </c>
      <c r="D9" s="123">
        <v>0</v>
      </c>
      <c r="E9" s="189">
        <v>0</v>
      </c>
      <c r="F9" s="190"/>
      <c r="G9" s="198">
        <v>0</v>
      </c>
      <c r="H9" s="198">
        <v>0</v>
      </c>
      <c r="I9" s="199">
        <v>0</v>
      </c>
      <c r="J9" s="69"/>
      <c r="K9" s="69"/>
    </row>
    <row r="10" spans="1:13">
      <c r="B10" s="191" t="s">
        <v>73</v>
      </c>
      <c r="C10" s="192">
        <v>3253574.64</v>
      </c>
      <c r="D10" s="192">
        <v>3360396.7810000004</v>
      </c>
      <c r="E10" s="193">
        <v>-3.1788549972426638E-2</v>
      </c>
      <c r="F10" s="194"/>
      <c r="G10" s="200">
        <v>3202221.0821467806</v>
      </c>
      <c r="H10" s="200">
        <v>3343326.9501319453</v>
      </c>
      <c r="I10" s="128">
        <v>-4.2205225540264957E-2</v>
      </c>
      <c r="J10" s="69"/>
      <c r="K10" s="69"/>
    </row>
    <row r="11" spans="1:13">
      <c r="B11" s="191" t="s">
        <v>74</v>
      </c>
      <c r="C11" s="192">
        <v>10817823.802000001</v>
      </c>
      <c r="D11" s="192">
        <v>8591110.6999999993</v>
      </c>
      <c r="E11" s="193">
        <v>0.2591880351396243</v>
      </c>
      <c r="F11" s="194"/>
      <c r="G11" s="200">
        <v>9724433.7834330201</v>
      </c>
      <c r="H11" s="200">
        <v>7768599.3507177876</v>
      </c>
      <c r="I11" s="128">
        <v>0.25176152668170748</v>
      </c>
      <c r="J11" s="69"/>
      <c r="K11" s="69"/>
    </row>
    <row r="12" spans="1:13">
      <c r="B12" s="195" t="s">
        <v>75</v>
      </c>
      <c r="C12" s="196">
        <v>14071398.442000002</v>
      </c>
      <c r="D12" s="196">
        <v>11951507.480999999</v>
      </c>
      <c r="E12" s="197">
        <v>0.17737435753356778</v>
      </c>
      <c r="F12" s="194"/>
      <c r="G12" s="201">
        <v>12926654.865579801</v>
      </c>
      <c r="H12" s="201">
        <v>11111926.300849732</v>
      </c>
      <c r="I12" s="202">
        <v>0.1633135889851336</v>
      </c>
      <c r="J12" s="69"/>
      <c r="K12" s="69"/>
    </row>
    <row r="13" spans="1:13">
      <c r="B13" s="188" t="s">
        <v>76</v>
      </c>
      <c r="C13" s="123">
        <v>3903398.6430000002</v>
      </c>
      <c r="D13" s="123">
        <v>3161774.6850000005</v>
      </c>
      <c r="E13" s="189">
        <v>0.23455939524039793</v>
      </c>
      <c r="F13" s="190"/>
      <c r="G13" s="198">
        <v>3900275.2090257788</v>
      </c>
      <c r="H13" s="198">
        <v>3159694.7718234658</v>
      </c>
      <c r="I13" s="199">
        <v>0.23438353723480776</v>
      </c>
      <c r="J13" s="69"/>
      <c r="K13" s="69"/>
    </row>
    <row r="14" spans="1:13" ht="30">
      <c r="B14" s="188" t="s">
        <v>77</v>
      </c>
      <c r="C14" s="123">
        <v>0</v>
      </c>
      <c r="D14" s="123">
        <v>0</v>
      </c>
      <c r="E14" s="189">
        <v>0</v>
      </c>
      <c r="F14" s="190"/>
      <c r="G14" s="198">
        <v>0</v>
      </c>
      <c r="H14" s="198">
        <v>0</v>
      </c>
      <c r="I14" s="199">
        <v>0</v>
      </c>
      <c r="J14" s="69"/>
      <c r="K14" s="69"/>
    </row>
    <row r="15" spans="1:13">
      <c r="B15" s="191" t="s">
        <v>78</v>
      </c>
      <c r="C15" s="192">
        <v>3903398.6430000002</v>
      </c>
      <c r="D15" s="192">
        <v>3161774.6850000005</v>
      </c>
      <c r="E15" s="193">
        <v>0.23455939524039793</v>
      </c>
      <c r="F15" s="194"/>
      <c r="G15" s="200">
        <v>3900275.2090257788</v>
      </c>
      <c r="H15" s="200">
        <v>3159694.7718234658</v>
      </c>
      <c r="I15" s="128">
        <v>0.23438353723480776</v>
      </c>
      <c r="J15" s="69"/>
      <c r="K15" s="69"/>
    </row>
    <row r="16" spans="1:13">
      <c r="B16" s="191" t="s">
        <v>79</v>
      </c>
      <c r="C16" s="192">
        <v>5655122.943</v>
      </c>
      <c r="D16" s="192">
        <v>4055475.2179999999</v>
      </c>
      <c r="E16" s="193">
        <v>0.39444149921075922</v>
      </c>
      <c r="F16" s="194"/>
      <c r="G16" s="200">
        <v>5270156.9873349098</v>
      </c>
      <c r="H16" s="200">
        <v>3768479.3978124955</v>
      </c>
      <c r="I16" s="128">
        <v>0.3984836935539835</v>
      </c>
      <c r="J16" s="69"/>
      <c r="K16" s="69"/>
    </row>
    <row r="17" spans="2:11">
      <c r="B17" s="195" t="s">
        <v>80</v>
      </c>
      <c r="C17" s="196">
        <v>9558521.5859999992</v>
      </c>
      <c r="D17" s="196">
        <v>7217249.9030000009</v>
      </c>
      <c r="E17" s="197">
        <v>0.32439942006536304</v>
      </c>
      <c r="F17" s="194"/>
      <c r="G17" s="201">
        <v>9170432.1963606887</v>
      </c>
      <c r="H17" s="201">
        <v>6928174.1696359618</v>
      </c>
      <c r="I17" s="202">
        <v>0.32364342636648025</v>
      </c>
      <c r="J17" s="69"/>
      <c r="K17" s="69"/>
    </row>
    <row r="18" spans="2:11" ht="30">
      <c r="B18" s="188" t="s">
        <v>81</v>
      </c>
      <c r="C18" s="123">
        <v>3995493.7470000004</v>
      </c>
      <c r="D18" s="123">
        <v>4176462.3359999997</v>
      </c>
      <c r="E18" s="189">
        <v>-4.3330592841721027E-2</v>
      </c>
      <c r="F18" s="190"/>
      <c r="G18" s="198">
        <v>3238839.5602191109</v>
      </c>
      <c r="H18" s="198">
        <v>3625956.8892137716</v>
      </c>
      <c r="I18" s="199">
        <v>-0.10676280519115622</v>
      </c>
      <c r="J18" s="69"/>
      <c r="K18" s="69"/>
    </row>
    <row r="19" spans="2:11">
      <c r="B19" s="188" t="s">
        <v>82</v>
      </c>
      <c r="C19" s="123">
        <v>517383.109</v>
      </c>
      <c r="D19" s="123">
        <v>557795.24199999997</v>
      </c>
      <c r="E19" s="189">
        <v>-7.2449762846847565E-2</v>
      </c>
      <c r="F19" s="190"/>
      <c r="G19" s="198">
        <v>517383.109</v>
      </c>
      <c r="H19" s="198">
        <v>557795.24199999997</v>
      </c>
      <c r="I19" s="199">
        <v>-7.2449762846847565E-2</v>
      </c>
      <c r="J19" s="69"/>
      <c r="K19" s="69"/>
    </row>
    <row r="20" spans="2:11">
      <c r="B20" s="195" t="s">
        <v>83</v>
      </c>
      <c r="C20" s="196">
        <v>4512876.8560000006</v>
      </c>
      <c r="D20" s="196">
        <v>4734257.5779999997</v>
      </c>
      <c r="E20" s="197">
        <v>-4.6761444292501286E-2</v>
      </c>
      <c r="F20" s="194"/>
      <c r="G20" s="201">
        <v>3756222.6692191111</v>
      </c>
      <c r="H20" s="201">
        <v>4183752.1312137716</v>
      </c>
      <c r="I20" s="202">
        <v>-0.1021880476151984</v>
      </c>
      <c r="J20" s="69"/>
      <c r="K20" s="69"/>
    </row>
    <row r="21" spans="2:11">
      <c r="B21" s="195" t="s">
        <v>84</v>
      </c>
      <c r="C21" s="196">
        <v>14071398.442</v>
      </c>
      <c r="D21" s="196">
        <v>11951507.481000001</v>
      </c>
      <c r="E21" s="197">
        <v>0.17737435753356734</v>
      </c>
      <c r="F21" s="194"/>
      <c r="G21" s="201">
        <v>12926654.865579799</v>
      </c>
      <c r="H21" s="201">
        <v>11111926.300849734</v>
      </c>
      <c r="I21" s="202">
        <v>0.16331358898513315</v>
      </c>
      <c r="J21" s="69"/>
      <c r="K21" s="69"/>
    </row>
  </sheetData>
  <mergeCells count="7">
    <mergeCell ref="E6:E7"/>
    <mergeCell ref="B5:B7"/>
    <mergeCell ref="C5:E5"/>
    <mergeCell ref="C7:D7"/>
    <mergeCell ref="I6:I7"/>
    <mergeCell ref="G7:H7"/>
    <mergeCell ref="G5:I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2A89B9738ADE4EBC8843CCD544DBE5" ma:contentTypeVersion="13" ma:contentTypeDescription="Crear nuevo documento." ma:contentTypeScope="" ma:versionID="2da34a215020b0a24b0c0f6c6ec04b84">
  <xsd:schema xmlns:xsd="http://www.w3.org/2001/XMLSchema" xmlns:xs="http://www.w3.org/2001/XMLSchema" xmlns:p="http://schemas.microsoft.com/office/2006/metadata/properties" xmlns:ns3="c86e4ab0-021b-4f93-b252-f814e82d294e" xmlns:ns4="e2a5edc1-4fa8-4075-987b-17bf53af75b5" targetNamespace="http://schemas.microsoft.com/office/2006/metadata/properties" ma:root="true" ma:fieldsID="7aa5448aa3a7cab8d832e64e362beb48" ns3:_="" ns4:_="">
    <xsd:import namespace="c86e4ab0-021b-4f93-b252-f814e82d294e"/>
    <xsd:import namespace="e2a5edc1-4fa8-4075-987b-17bf53af75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e4ab0-021b-4f93-b252-f814e82d29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edc1-4fa8-4075-987b-17bf53af75b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E5F8ED-C01C-4ABA-B00A-13C266211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6e4ab0-021b-4f93-b252-f814e82d294e"/>
    <ds:schemaRef ds:uri="e2a5edc1-4fa8-4075-987b-17bf53af75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.</vt:lpstr>
      <vt:lpstr>EBITDA</vt:lpstr>
      <vt:lpstr>EERR Resumen</vt:lpstr>
      <vt:lpstr>EERR Q</vt:lpstr>
      <vt:lpstr>EERR Acumulado</vt:lpstr>
      <vt:lpstr>EEFF x UN</vt:lpstr>
      <vt:lpstr>EEFF x País Q</vt:lpstr>
      <vt:lpstr>EEFF x País Acum</vt:lpstr>
      <vt:lpstr>Balance Resum</vt:lpstr>
      <vt:lpstr>Balance x Pais</vt:lpstr>
      <vt:lpstr>dotacion y $ local</vt:lpstr>
      <vt:lpstr>Ratios</vt:lpstr>
      <vt:lpstr>Flujo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Torres Sousa, Mafalda</cp:lastModifiedBy>
  <cp:revision/>
  <dcterms:created xsi:type="dcterms:W3CDTF">2013-02-20T20:38:15Z</dcterms:created>
  <dcterms:modified xsi:type="dcterms:W3CDTF">2022-11-11T15:49:02Z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0x010100022A89B9738ADE4EBC8843CCD544DBE5</vt:lpwstr>
  </property>
  <property fmtid="{D5CDD505-2E9C-101B-9397-08002B2CF9AE}" pid="4" name="SV_HIDDEN_GRID_QUERY_LIST_4F35BF76-6C0D-4D9B-82B2-816C12CF3733">
    <vt:lpwstr>empty_477D106A-C0D6-4607-AEBD-E2C9D60EA279</vt:lpwstr>
  </property>
</Properties>
</file>