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-my.sharepoint.com/personal/mariasoledad_fernandez_cencosud_cl/Documents/Investor Cencosud/Press &amp; Presentaciones Q's/2022/4Q/Investor Kit/ESP/"/>
    </mc:Choice>
  </mc:AlternateContent>
  <xr:revisionPtr revIDLastSave="1585" documentId="11_C65104C00DB587794065EF067D3CFD30F1D4DE5E" xr6:coauthVersionLast="47" xr6:coauthVersionMax="47" xr10:uidLastSave="{CBBC6F9A-C60E-4EB5-8592-983279118C3F}"/>
  <bookViews>
    <workbookView xWindow="-120" yWindow="-120" windowWidth="20730" windowHeight="11160" tabRatio="911" xr2:uid="{00000000-000D-0000-FFFF-FFFF00000000}"/>
  </bookViews>
  <sheets>
    <sheet name="." sheetId="61" r:id="rId1"/>
    <sheet name="EBITDA" sheetId="62" r:id="rId2"/>
    <sheet name="EERR Resumen" sheetId="71" r:id="rId3"/>
    <sheet name="EERR Q" sheetId="63" r:id="rId4"/>
    <sheet name="EERR Acumulado" sheetId="72" r:id="rId5"/>
    <sheet name="EEFF x UN" sheetId="65" r:id="rId6"/>
    <sheet name="EEFF x País Q" sheetId="73" r:id="rId7"/>
    <sheet name="EEFF x País Acum" sheetId="74" r:id="rId8"/>
    <sheet name="Balance Resum" sheetId="66" r:id="rId9"/>
    <sheet name="Balance x Pais" sheetId="67" r:id="rId10"/>
    <sheet name="dotacion y $ local" sheetId="2" state="hidden" r:id="rId11"/>
    <sheet name="Ratios" sheetId="68" r:id="rId12"/>
    <sheet name="Flujo" sheetId="69" r:id="rId13"/>
  </sheets>
  <externalReferences>
    <externalReference r:id="rId14"/>
    <externalReference r:id="rId15"/>
    <externalReference r:id="rId16"/>
    <externalReference r:id="rId17"/>
  </externalReferences>
  <definedNames>
    <definedName name="_Toc332286050" localSheetId="1">EBITDA!#REF!</definedName>
    <definedName name="_xlnm.Extract" localSheetId="0">#REF!</definedName>
    <definedName name="_xlnm.Extract" localSheetId="8">#REF!</definedName>
    <definedName name="_xlnm.Extract" localSheetId="9">#REF!</definedName>
    <definedName name="_xlnm.Extract" localSheetId="1">#REF!</definedName>
    <definedName name="_xlnm.Extract" localSheetId="7">#REF!</definedName>
    <definedName name="_xlnm.Extract" localSheetId="6">#REF!</definedName>
    <definedName name="_xlnm.Extract" localSheetId="5">#REF!</definedName>
    <definedName name="_xlnm.Extract" localSheetId="4">#REF!</definedName>
    <definedName name="_xlnm.Extract" localSheetId="3">#REF!</definedName>
    <definedName name="_xlnm.Extract" localSheetId="2">#REF!</definedName>
    <definedName name="_xlnm.Extract">#REF!</definedName>
    <definedName name="_xlnm.Print_Area" localSheetId="0">#REF!</definedName>
    <definedName name="_xlnm.Print_Area" localSheetId="8">#REF!</definedName>
    <definedName name="_xlnm.Print_Area" localSheetId="9">#REF!</definedName>
    <definedName name="_xlnm.Print_Area" localSheetId="1">#REF!</definedName>
    <definedName name="_xlnm.Print_Area" localSheetId="7">#REF!</definedName>
    <definedName name="_xlnm.Print_Area" localSheetId="6">#REF!</definedName>
    <definedName name="_xlnm.Print_Area" localSheetId="5">#REF!</definedName>
    <definedName name="_xlnm.Print_Area" localSheetId="4">#REF!</definedName>
    <definedName name="_xlnm.Print_Area" localSheetId="3">#REF!</definedName>
    <definedName name="_xlnm.Print_Area" localSheetId="2">#REF!</definedName>
    <definedName name="_xlnm.Print_Area">#REF!</definedName>
    <definedName name="_xlnm.Database" localSheetId="0">#REF!</definedName>
    <definedName name="_xlnm.Database" localSheetId="8">#REF!</definedName>
    <definedName name="_xlnm.Database" localSheetId="9">#REF!</definedName>
    <definedName name="_xlnm.Database" localSheetId="1">#REF!</definedName>
    <definedName name="_xlnm.Database" localSheetId="7">#REF!</definedName>
    <definedName name="_xlnm.Database" localSheetId="6">#REF!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8">#REF!</definedName>
    <definedName name="felipe" localSheetId="9">#REF!</definedName>
    <definedName name="felipe" localSheetId="1">#REF!</definedName>
    <definedName name="felipe" localSheetId="4">#REF!</definedName>
    <definedName name="felipe" localSheetId="3">#REF!</definedName>
    <definedName name="felipe" localSheetId="2">#REF!</definedName>
    <definedName name="felipe">#REF!</definedName>
    <definedName name="_xlnm.Recorder">[1]Macro1!$A$1:$A$65536</definedName>
    <definedName name="HIPERMERCADOS">[2]RESUMO!$A$5:$AJ$17</definedName>
    <definedName name="plotting.DialogEnd" localSheetId="0">#N/A</definedName>
    <definedName name="plotting.DialogEnd" localSheetId="8">#N/A</definedName>
    <definedName name="plotting.DialogEnd" localSheetId="9">#N/A</definedName>
    <definedName name="plotting.DialogEnd" localSheetId="1">#N/A</definedName>
    <definedName name="plotting.DialogEnd" localSheetId="4">#N/A</definedName>
    <definedName name="plotting.DialogEnd" localSheetId="3">#N/A</definedName>
    <definedName name="plotting.DialogEnd" localSheetId="2">[3]!plotting.DialogEnd</definedName>
    <definedName name="plotting.DialogEnd" localSheetId="12">#N/A</definedName>
    <definedName name="plotting.DialogEnd">[0]!plotting.DialogEnd</definedName>
    <definedName name="plotting.DialogOK" localSheetId="0">#N/A</definedName>
    <definedName name="plotting.DialogOK" localSheetId="8">#N/A</definedName>
    <definedName name="plotting.DialogOK" localSheetId="9">#N/A</definedName>
    <definedName name="plotting.DialogOK" localSheetId="1">#N/A</definedName>
    <definedName name="plotting.DialogOK" localSheetId="4">#N/A</definedName>
    <definedName name="plotting.DialogOK" localSheetId="3">#N/A</definedName>
    <definedName name="plotting.DialogOK" localSheetId="2">[3]!plotting.DialogOK</definedName>
    <definedName name="plotting.DialogOK" localSheetId="12">#N/A</definedName>
    <definedName name="plotting.DialogOK">[0]!plotting.DialogOK</definedName>
    <definedName name="_xlnm.Print_Titles" localSheetId="0">#REF!</definedName>
    <definedName name="_xlnm.Print_Titles" localSheetId="8">#REF!</definedName>
    <definedName name="_xlnm.Print_Titles" localSheetId="9">#REF!</definedName>
    <definedName name="_xlnm.Print_Titles" localSheetId="1">#REF!</definedName>
    <definedName name="_xlnm.Print_Titles" localSheetId="7">#REF!</definedName>
    <definedName name="_xlnm.Print_Titles" localSheetId="6">#REF!</definedName>
    <definedName name="_xlnm.Print_Titles" localSheetId="5">#REF!</definedName>
    <definedName name="_xlnm.Print_Titles" localSheetId="4">#REF!</definedName>
    <definedName name="_xlnm.Print_Titles" localSheetId="3">#REF!</definedName>
    <definedName name="_xlnm.Print_Titles" localSheetId="2">#REF!</definedName>
    <definedName name="_xlnm.Print_Titles">#REF!</definedName>
    <definedName name="VA_ircso">[4]Passivo!A$18-[4]Passivo!XFC$18</definedName>
    <definedName name="VA_muhip">[4]Ativo!A$26-[4]Ativo!XFC$26</definedName>
    <definedName name="VA_notas">[4]Ativo!A$16-[4]Ativo!XFC$16</definedName>
    <definedName name="VA_obrcp">[4]Passivo!A$12-[4]Passivo!XFC$12</definedName>
    <definedName name="VA_obrlp">[4]Passivo!A$38-[4]Passivo!XFC$38</definedName>
    <definedName name="VA_ocpcp">[4]Passivo!A$23-[4]Passivo!XFC$23</definedName>
    <definedName name="VA_ocplp">[4]Passivo!A$32-[4]Passivo!XFC$32</definedName>
    <definedName name="VA_partic">[4]Passivo!A$22-[4]Passivo!XFC$22</definedName>
    <definedName name="VA_provi">[4]Ativo!A$13-[4]Ativo!XFC$13</definedName>
    <definedName name="VA_realp">[4]Ativo!A$32-[4]Ativo!XFC$32+[4]Ativo!A$18-[4]Ativo!XFC$18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71" l="1"/>
  <c r="Q5" i="71"/>
  <c r="F4" i="2" l="1"/>
  <c r="O2" i="2"/>
  <c r="K2" i="2"/>
  <c r="C3" i="2"/>
  <c r="G3" i="2" s="1"/>
  <c r="B3" i="2"/>
  <c r="K3" i="2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D26" i="2"/>
  <c r="M26" i="2" s="1"/>
  <c r="D18" i="2"/>
  <c r="M18" i="2" s="1"/>
  <c r="F3" i="2"/>
  <c r="C4" i="2"/>
  <c r="H4" i="2"/>
  <c r="Q4" i="2" s="1"/>
  <c r="O4" i="2"/>
  <c r="B4" i="2"/>
  <c r="K4" i="2" s="1"/>
  <c r="D4" i="2" l="1"/>
  <c r="M4" i="2" s="1"/>
  <c r="L4" i="2"/>
</calcChain>
</file>

<file path=xl/sharedStrings.xml><?xml version="1.0" encoding="utf-8"?>
<sst xmlns="http://schemas.openxmlformats.org/spreadsheetml/2006/main" count="872" uniqueCount="247">
  <si>
    <t>TABLAS DETALLE FINANCIERO</t>
  </si>
  <si>
    <t>EBITDA</t>
  </si>
  <si>
    <t>%</t>
  </si>
  <si>
    <t>Ganancia (pérdida)</t>
  </si>
  <si>
    <t>Costo financiero neto</t>
  </si>
  <si>
    <t>Resultado unidades de indexación</t>
  </si>
  <si>
    <t>Resultado de variación de TC</t>
  </si>
  <si>
    <t>Impuesto a la renta</t>
  </si>
  <si>
    <t>Depreciación y Amortización</t>
  </si>
  <si>
    <t>Revaluación de activos</t>
  </si>
  <si>
    <t>SM</t>
  </si>
  <si>
    <t>CC</t>
  </si>
  <si>
    <t>MdH</t>
  </si>
  <si>
    <t>TxD</t>
  </si>
  <si>
    <t>SF</t>
  </si>
  <si>
    <t>Otros</t>
  </si>
  <si>
    <t>Resultado neto</t>
  </si>
  <si>
    <t>Gastos financieros (neto)</t>
  </si>
  <si>
    <t>EBIT</t>
  </si>
  <si>
    <t>Diferencias de cambio</t>
  </si>
  <si>
    <t>Ganancia por unidades de reajuste</t>
  </si>
  <si>
    <t>Reportado</t>
  </si>
  <si>
    <t>Excl. IAS29</t>
  </si>
  <si>
    <t>Margen Bruto</t>
  </si>
  <si>
    <t>N.A.</t>
  </si>
  <si>
    <t>ESTADO DE RESULTADOS CONSOLIDADO TRIMESTRE</t>
  </si>
  <si>
    <t>(A)</t>
  </si>
  <si>
    <t>(B)</t>
  </si>
  <si>
    <t>Var a/a</t>
  </si>
  <si>
    <t>(C)</t>
  </si>
  <si>
    <t>(D)</t>
  </si>
  <si>
    <t xml:space="preserve">(A)-(C)-(D) </t>
  </si>
  <si>
    <t xml:space="preserve">(B)-(E)-(F) </t>
  </si>
  <si>
    <t>∆ %</t>
  </si>
  <si>
    <t>Efecto Inflación</t>
  </si>
  <si>
    <t>Efecto Conversión</t>
  </si>
  <si>
    <t>Ingresos</t>
  </si>
  <si>
    <t>Costo de Ventas</t>
  </si>
  <si>
    <t>Ganancia Bruta</t>
  </si>
  <si>
    <t>Gasto de Administración y Ventas</t>
  </si>
  <si>
    <t>Otros ingresos, por función</t>
  </si>
  <si>
    <t>Otras ganancias (pérdidas)</t>
  </si>
  <si>
    <t>Resultado Operacional</t>
  </si>
  <si>
    <t>Participación ganancias (pérdidas) de asociadas</t>
  </si>
  <si>
    <t>Costo Financiero Neto</t>
  </si>
  <si>
    <t>Variaciones tipo de cambio</t>
  </si>
  <si>
    <t>Resultado por Unidades de Reajuste</t>
  </si>
  <si>
    <t>Resultado No Operacional</t>
  </si>
  <si>
    <t>Resultado antes de impuestos</t>
  </si>
  <si>
    <t>EBITDA Ajustado</t>
  </si>
  <si>
    <t>Margen EBITDA Ajustado (%)</t>
  </si>
  <si>
    <t>Revaluación de Activos</t>
  </si>
  <si>
    <t>Impuesto diferido Revaluación de Activos</t>
  </si>
  <si>
    <t>Efecto neto Revaluación Activos</t>
  </si>
  <si>
    <t>ESTADOS FINANCIEROS POR NEGOCIO Y PAÍS</t>
  </si>
  <si>
    <t>ML ∆ %</t>
  </si>
  <si>
    <t>CLP MM</t>
  </si>
  <si>
    <t>Chile</t>
  </si>
  <si>
    <t>Argentina</t>
  </si>
  <si>
    <t>Brasil</t>
  </si>
  <si>
    <t>Perú</t>
  </si>
  <si>
    <t>Colombia</t>
  </si>
  <si>
    <t>Resultado Bruto</t>
  </si>
  <si>
    <t>Mejoramiento del Hogar</t>
  </si>
  <si>
    <t>Tiendas por Departamento</t>
  </si>
  <si>
    <t>Centros Comerciales</t>
  </si>
  <si>
    <t>Servicios Financieros</t>
  </si>
  <si>
    <t>N.A</t>
  </si>
  <si>
    <t>Dep &amp; Amortizaciones</t>
  </si>
  <si>
    <t>BALANCE CONSOLIDADO</t>
  </si>
  <si>
    <t>MM CLP</t>
  </si>
  <si>
    <t>Activos Corrientes</t>
  </si>
  <si>
    <t>Activos Corrientes, Total</t>
  </si>
  <si>
    <t>Activos No Corrientes, Total</t>
  </si>
  <si>
    <t xml:space="preserve">TOTAL ACTIVOS </t>
  </si>
  <si>
    <t>Pasivos Corrientes</t>
  </si>
  <si>
    <t>Pasivos Corrientes, Total</t>
  </si>
  <si>
    <t>Pasivos No Corrientes, Total</t>
  </si>
  <si>
    <t>TOTAL PASIVOS</t>
  </si>
  <si>
    <t>Patrimonio atribuible a los propietarios de la controladora</t>
  </si>
  <si>
    <t>Participaciones no controladoras</t>
  </si>
  <si>
    <t>PATRIMONIO TOTAL</t>
  </si>
  <si>
    <t>TOTAL PATRIMONIO Y PASIVOS</t>
  </si>
  <si>
    <t>Según Reportado</t>
  </si>
  <si>
    <t>(Efecto IAS29)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</si>
  <si>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</si>
  <si>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</si>
  <si>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</si>
  <si>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</si>
  <si>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</si>
  <si>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</si>
  <si>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</si>
  <si>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</si>
  <si>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</si>
  <si>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</si>
  <si>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</si>
  <si>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</si>
  <si>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</si>
  <si>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</si>
  <si>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</si>
  <si>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</si>
  <si>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</si>
  <si>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</si>
  <si>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</si>
  <si>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</si>
  <si>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</si>
  <si>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</si>
  <si>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</si>
  <si>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</si>
  <si>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</si>
  <si>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</si>
  <si>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</si>
  <si>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Total Pasivos Financieros</t>
  </si>
  <si>
    <t>(-) efectivo y equivalentes al efectivo</t>
  </si>
  <si>
    <t>(-) otros activos financieros, corrientes y no corrientes</t>
  </si>
  <si>
    <t>Deuda Financiera Neta</t>
  </si>
  <si>
    <t xml:space="preserve">Total pasivos por arrendamientos </t>
  </si>
  <si>
    <t>Deuda Financiera Neta reportada</t>
  </si>
  <si>
    <t>(en veces)</t>
  </si>
  <si>
    <t>Deuda Financiera Neta / EBITDA Ajustado</t>
  </si>
  <si>
    <t>Deuda Financiera Bruta / EBITDA Ajustado</t>
  </si>
  <si>
    <t>Cobertura de Gastos Financieros</t>
  </si>
  <si>
    <t>Deuda Financiera / Patrimonio</t>
  </si>
  <si>
    <t>Total Pasivos / Patrimonio</t>
  </si>
  <si>
    <t>Activos Corrientes / Pasivos Corrientes</t>
  </si>
  <si>
    <t>FLUJO DE EFECTIVO</t>
  </si>
  <si>
    <t>Flujo de actividades de operación</t>
  </si>
  <si>
    <t>Flujo de actividades de inversión</t>
  </si>
  <si>
    <t>Flujo de actividades de financiamiento</t>
  </si>
  <si>
    <t>Consolidado</t>
  </si>
  <si>
    <t>Ajuste IAS29</t>
  </si>
  <si>
    <t>Ajuste Inflación</t>
  </si>
  <si>
    <t>Ajuste Conversión</t>
  </si>
  <si>
    <t>GAV</t>
  </si>
  <si>
    <t>Excl IAS29</t>
  </si>
  <si>
    <t>Res. Operacional</t>
  </si>
  <si>
    <t>Mg EBITDA Ajustado</t>
  </si>
  <si>
    <t>Var. vs 2019</t>
  </si>
  <si>
    <t>Particip. Asociadas</t>
  </si>
  <si>
    <t>TOTAL</t>
  </si>
  <si>
    <t>Var. vs 2021</t>
  </si>
  <si>
    <t xml:space="preserve">MM CLP </t>
  </si>
  <si>
    <t>M. Local</t>
  </si>
  <si>
    <t>CLP millones</t>
  </si>
  <si>
    <t xml:space="preserve">Var % </t>
  </si>
  <si>
    <t>Var %</t>
  </si>
  <si>
    <t>Ingresos Online</t>
  </si>
  <si>
    <t>Ingresos Offline</t>
  </si>
  <si>
    <t xml:space="preserve">Total Ingresos </t>
  </si>
  <si>
    <t xml:space="preserve">Ganancia Bruta </t>
  </si>
  <si>
    <t>Margen GAV</t>
  </si>
  <si>
    <t xml:space="preserve">R. Operacional </t>
  </si>
  <si>
    <t xml:space="preserve">R. No operacional </t>
  </si>
  <si>
    <t xml:space="preserve">Impuestos </t>
  </si>
  <si>
    <t>Utilidad</t>
  </si>
  <si>
    <t>EBITDA Ajust.</t>
  </si>
  <si>
    <t>Mg EBITDA Ajust.</t>
  </si>
  <si>
    <t>1 Otros incluye ingresos de Centros Comerciales, Servicios Financieros y Otros administrativos</t>
  </si>
  <si>
    <t>MDH</t>
  </si>
  <si>
    <t>RF</t>
  </si>
  <si>
    <t>EBITDA ajustado</t>
  </si>
  <si>
    <t>Utilidad (pérdida)</t>
  </si>
  <si>
    <t>Utilidad (pérdida) de la controladora</t>
  </si>
  <si>
    <t>Utilidad (pérdida) de minoritarias</t>
  </si>
  <si>
    <t>Servicios Financeieros</t>
  </si>
  <si>
    <t>DIC 21</t>
  </si>
  <si>
    <t>Total Activos</t>
  </si>
  <si>
    <t>Total Pasivos</t>
  </si>
  <si>
    <t>Total Patrimonio</t>
  </si>
  <si>
    <t>YTD22</t>
  </si>
  <si>
    <t>YTD21</t>
  </si>
  <si>
    <t>Estados Financieros por Unidad de Negocio</t>
  </si>
  <si>
    <t>Estado de Resultados Trimestre</t>
  </si>
  <si>
    <t>Estado de Resultados Resumen</t>
  </si>
  <si>
    <t>Estado de Resultados YTD</t>
  </si>
  <si>
    <t>Balance Resumen</t>
  </si>
  <si>
    <t>Balance por País</t>
  </si>
  <si>
    <t>Ratios</t>
  </si>
  <si>
    <t>Flujo</t>
  </si>
  <si>
    <r>
      <t>Otros Ingresos</t>
    </r>
    <r>
      <rPr>
        <vertAlign val="superscript"/>
        <sz val="11"/>
        <rFont val="Calibri"/>
        <family val="2"/>
        <scheme val="minor"/>
      </rPr>
      <t>1</t>
    </r>
  </si>
  <si>
    <t>Var%</t>
  </si>
  <si>
    <t>-80 bps</t>
  </si>
  <si>
    <t>ESTADO DE RESULTADOS CONSOLIDADO ACUMULADO</t>
  </si>
  <si>
    <t>Variación vs 2021</t>
  </si>
  <si>
    <t>Variación vs 2019</t>
  </si>
  <si>
    <t>Supermercado</t>
  </si>
  <si>
    <t>ESTADOS FINANCIEROS POR PAÍS TRIMESTRE</t>
  </si>
  <si>
    <t>ESTADOS FINANCIEROS POR PAÍS ACUMULADO</t>
  </si>
  <si>
    <t>Estados Financieros por País Trimestre</t>
  </si>
  <si>
    <t>Estados Financieros por País Acumulado</t>
  </si>
  <si>
    <t>Total Ingresos S/ TFM&amp;Giga</t>
  </si>
  <si>
    <t>-115 bps</t>
  </si>
  <si>
    <t>IAS 29 (sep-22)</t>
  </si>
  <si>
    <t>IAS 29 (sep-21)</t>
  </si>
  <si>
    <t>(E)</t>
  </si>
  <si>
    <t>(F)</t>
  </si>
  <si>
    <t>(A)+(C)+(D)</t>
  </si>
  <si>
    <t>(B)+(E)+(F)</t>
  </si>
  <si>
    <t>EEUU</t>
  </si>
  <si>
    <t>1 bps</t>
  </si>
  <si>
    <t>161 bps</t>
  </si>
  <si>
    <t>Estados Unidos</t>
  </si>
  <si>
    <t>Excl. IAS 29</t>
  </si>
  <si>
    <t>EERR RESUMEN (CLP millones)</t>
  </si>
  <si>
    <t>EBITDA (CLP millones)</t>
  </si>
  <si>
    <t>INGRESOS</t>
  </si>
  <si>
    <t>BALANCE CONSOLIDADO (CLP millones)</t>
  </si>
  <si>
    <t>4T22</t>
  </si>
  <si>
    <t>4T21</t>
  </si>
  <si>
    <t>12M22</t>
  </si>
  <si>
    <t>12M21</t>
  </si>
  <si>
    <t>-82 bps</t>
  </si>
  <si>
    <t>-40 bps</t>
  </si>
  <si>
    <t>-145 bps</t>
  </si>
  <si>
    <t>-127 bps</t>
  </si>
  <si>
    <t>-52 bps</t>
  </si>
  <si>
    <t>19 bps</t>
  </si>
  <si>
    <t>-116 bps</t>
  </si>
  <si>
    <t>-141 bps</t>
  </si>
  <si>
    <t>-161 bps</t>
  </si>
  <si>
    <t>-124 bps</t>
  </si>
  <si>
    <t>Otros Ingresos</t>
  </si>
  <si>
    <t>En milllones de pesos chilenos al 31 de diciembre de 2022</t>
  </si>
  <si>
    <t>IAS 29 (dic-22)</t>
  </si>
  <si>
    <t>IAS 29 (dic-21)</t>
  </si>
  <si>
    <t>297 bps</t>
  </si>
  <si>
    <t>-96 bps</t>
  </si>
  <si>
    <t>361 bps</t>
  </si>
  <si>
    <t>236 bps</t>
  </si>
  <si>
    <t>-165 bps</t>
  </si>
  <si>
    <t>453 bps</t>
  </si>
  <si>
    <t>-866 bps</t>
  </si>
  <si>
    <t>-312 bps</t>
  </si>
  <si>
    <t>-643 bps</t>
  </si>
  <si>
    <t>16 bps</t>
  </si>
  <si>
    <t>-388 bps</t>
  </si>
  <si>
    <t>476 bps</t>
  </si>
  <si>
    <t>426 bps</t>
  </si>
  <si>
    <t>-360 bps</t>
  </si>
  <si>
    <t>-3069 bps</t>
  </si>
  <si>
    <t>-5295 bps</t>
  </si>
  <si>
    <t>-1543 bps</t>
  </si>
  <si>
    <t>-230 bps</t>
  </si>
  <si>
    <t>DIC 22</t>
  </si>
  <si>
    <t>Uruguay</t>
  </si>
  <si>
    <t>DEC 22</t>
  </si>
  <si>
    <t>DEC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</si>
</sst>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  <numFmt numFmtId="252" formatCode="_ * #,##0.00_ ;_ * \-#,##0.00_ ;_ * &quot;-&quot;_ ;_ @_ "/>
  </numFmts>
  <fonts count="22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b/>
      <sz val="11"/>
      <color theme="9"/>
      <name val="Arial"/>
      <family val="2"/>
    </font>
    <font>
      <sz val="11"/>
      <color theme="1"/>
      <name val="Century Gothic"/>
      <family val="2"/>
    </font>
    <font>
      <b/>
      <sz val="48"/>
      <color theme="3"/>
      <name val="Calibri"/>
      <family val="2"/>
      <scheme val="minor"/>
    </font>
    <font>
      <b/>
      <sz val="11"/>
      <color rgb="FF0569B3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sz val="9"/>
      <color theme="4" tint="-0.249977111117893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3366"/>
      <name val="Calibri"/>
      <family val="2"/>
      <scheme val="minor"/>
    </font>
    <font>
      <sz val="8"/>
      <color rgb="FF003366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i/>
      <sz val="14"/>
      <color rgb="FF0070C0"/>
      <name val="Calibri"/>
      <family val="2"/>
      <scheme val="minor"/>
    </font>
    <font>
      <i/>
      <sz val="14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b/>
      <sz val="11"/>
      <color theme="4" tint="-0.249977111117893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2"/>
      <color rgb="FFFF39E0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rgb="FF595959"/>
      <name val="Calibri"/>
      <family val="2"/>
    </font>
    <font>
      <b/>
      <i/>
      <sz val="11"/>
      <color rgb="FF595959"/>
      <name val="Calibri"/>
      <family val="2"/>
    </font>
    <font>
      <b/>
      <sz val="11"/>
      <color rgb="FF595959"/>
      <name val="Calibri"/>
      <family val="2"/>
    </font>
    <font>
      <sz val="12"/>
      <name val="Calibri"/>
      <family val="2"/>
    </font>
    <font>
      <b/>
      <sz val="12"/>
      <color rgb="FFFFFFFF"/>
      <name val="Calibri"/>
      <family val="2"/>
    </font>
    <font>
      <sz val="10"/>
      <name val="Calibri"/>
      <family val="2"/>
    </font>
    <font>
      <sz val="10.5"/>
      <name val="Calibri"/>
      <family val="2"/>
    </font>
    <font>
      <b/>
      <sz val="10.5"/>
      <color rgb="FF595959"/>
      <name val="Calibri"/>
      <family val="2"/>
    </font>
    <font>
      <b/>
      <sz val="10.5"/>
      <color rgb="FFFFFFFF"/>
      <name val="Calibri"/>
      <family val="2"/>
    </font>
    <font>
      <sz val="10"/>
      <color rgb="FF808080"/>
      <name val="Calibri"/>
      <family val="2"/>
    </font>
    <font>
      <sz val="10"/>
      <color rgb="FFFFFFFF"/>
      <name val="Calibri"/>
      <family val="2"/>
    </font>
    <font>
      <sz val="10.5"/>
      <name val="Calibri"/>
      <family val="2"/>
      <scheme val="minor"/>
    </font>
    <font>
      <b/>
      <sz val="10.5"/>
      <color rgb="FF595959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2"/>
      <color rgb="FF595959"/>
      <name val="Calibri"/>
      <family val="2"/>
      <scheme val="minor"/>
    </font>
    <font>
      <b/>
      <sz val="11"/>
      <color rgb="FF7F7F7F"/>
      <name val="Calibri"/>
      <family val="2"/>
      <scheme val="minor"/>
    </font>
    <font>
      <b/>
      <sz val="11"/>
      <color rgb="FF595959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E8A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595959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0"/>
      <color rgb="FF0A91D4"/>
      <name val="Calibri"/>
      <family val="2"/>
      <scheme val="minor"/>
    </font>
    <font>
      <b/>
      <sz val="10"/>
      <color rgb="FF0569B3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i/>
      <sz val="10"/>
      <color rgb="FF0569B3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2"/>
      <color rgb="FF595959"/>
      <name val="Calibri"/>
      <family val="2"/>
      <scheme val="minor"/>
    </font>
    <font>
      <b/>
      <sz val="10"/>
      <color rgb="FF7F7F7F"/>
      <name val="Calibri"/>
      <family val="2"/>
      <scheme val="minor"/>
    </font>
    <font>
      <b/>
      <sz val="11"/>
      <color rgb="FF0A91D4"/>
      <name val="Calibri"/>
      <family val="2"/>
      <scheme val="minor"/>
    </font>
    <font>
      <b/>
      <sz val="10"/>
      <color rgb="FFFF39E0"/>
      <name val="Calibri"/>
      <family val="2"/>
      <scheme val="minor"/>
    </font>
    <font>
      <b/>
      <sz val="10"/>
      <color rgb="FF00E8A4"/>
      <name val="Calibri"/>
      <family val="2"/>
      <scheme val="minor"/>
    </font>
    <font>
      <sz val="11"/>
      <color rgb="FF000000"/>
      <name val="Calibri"/>
      <family val="2"/>
      <scheme val="minor"/>
    </font>
  </fonts>
  <fills count="9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569B3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 style="thin">
        <color rgb="FF0569B3"/>
      </right>
      <top style="thin">
        <color rgb="FF0569B3"/>
      </top>
      <bottom style="thin">
        <color rgb="FF0569B3"/>
      </bottom>
      <diagonal/>
    </border>
    <border>
      <left/>
      <right/>
      <top style="thin">
        <color rgb="FF7F7F7F"/>
      </top>
      <bottom style="thin">
        <color theme="0"/>
      </bottom>
      <diagonal/>
    </border>
    <border>
      <left/>
      <right style="thin">
        <color rgb="FFE7E6E6"/>
      </right>
      <top style="thin">
        <color rgb="FF7F7F7F"/>
      </top>
      <bottom/>
      <diagonal/>
    </border>
    <border>
      <left/>
      <right style="thin">
        <color rgb="FFE7E6E6"/>
      </right>
      <top/>
      <bottom style="thin">
        <color rgb="FF7F7F7F"/>
      </bottom>
      <diagonal/>
    </border>
    <border>
      <left/>
      <right style="thin">
        <color rgb="FF0569B3"/>
      </right>
      <top/>
      <bottom style="thin">
        <color rgb="FF0569B3"/>
      </bottom>
      <diagonal/>
    </border>
    <border>
      <left style="thin">
        <color rgb="FF0569B3"/>
      </left>
      <right/>
      <top style="thin">
        <color rgb="FF0569B3"/>
      </top>
      <bottom style="thin">
        <color rgb="FF0569B3"/>
      </bottom>
      <diagonal/>
    </border>
    <border>
      <left/>
      <right/>
      <top style="thin">
        <color theme="0"/>
      </top>
      <bottom style="thin">
        <color rgb="FF7F7F7F"/>
      </bottom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5" fillId="0" borderId="0"/>
    <xf numFmtId="0" fontId="2" fillId="0" borderId="0"/>
    <xf numFmtId="166" fontId="1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1" borderId="0" applyNumberFormat="0" applyBorder="0" applyAlignment="0" applyProtection="0"/>
    <xf numFmtId="0" fontId="18" fillId="20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8" fillId="21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38" borderId="0" applyNumberFormat="0" applyBorder="0" applyAlignment="0" applyProtection="0"/>
    <xf numFmtId="0" fontId="18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3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20" fillId="0" borderId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6" fillId="0" borderId="0"/>
    <xf numFmtId="0" fontId="21" fillId="0" borderId="0">
      <alignment horizontal="center" wrapText="1"/>
      <protection locked="0"/>
    </xf>
    <xf numFmtId="0" fontId="5" fillId="0" borderId="0"/>
    <xf numFmtId="0" fontId="22" fillId="10" borderId="0" applyNumberFormat="0" applyBorder="0" applyAlignment="0" applyProtection="0"/>
    <xf numFmtId="0" fontId="21" fillId="0" borderId="4" applyAlignment="0">
      <alignment horizontal="center" vertical="center" wrapText="1"/>
    </xf>
    <xf numFmtId="0" fontId="23" fillId="8" borderId="0" applyNumberFormat="0" applyBorder="0" applyAlignment="0">
      <protection hidden="1"/>
    </xf>
    <xf numFmtId="0" fontId="24" fillId="11" borderId="0" applyNumberFormat="0" applyBorder="0" applyAlignment="0" applyProtection="0"/>
    <xf numFmtId="0" fontId="11" fillId="0" borderId="0">
      <alignment vertical="center"/>
    </xf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0" fontId="5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2" fontId="14" fillId="0" borderId="0" applyFill="0" applyBorder="0" applyAlignment="0"/>
    <xf numFmtId="172" fontId="14" fillId="0" borderId="0" applyFill="0" applyBorder="0" applyAlignment="0"/>
    <xf numFmtId="183" fontId="14" fillId="0" borderId="0" applyFill="0" applyBorder="0" applyAlignment="0"/>
    <xf numFmtId="184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5" fillId="0" borderId="0" applyFill="0" applyBorder="0" applyProtection="0">
      <alignment horizontal="center"/>
      <protection locked="0"/>
    </xf>
    <xf numFmtId="0" fontId="36" fillId="0" borderId="0" applyFill="0" applyBorder="0" applyProtection="0">
      <alignment horizontal="center"/>
    </xf>
    <xf numFmtId="0" fontId="36" fillId="0" borderId="0" applyFill="0" applyBorder="0" applyProtection="0">
      <alignment horizontal="center"/>
    </xf>
    <xf numFmtId="0" fontId="36" fillId="0" borderId="0" applyFill="0" applyBorder="0" applyProtection="0">
      <alignment horizontal="center"/>
    </xf>
    <xf numFmtId="0" fontId="31" fillId="44" borderId="8" applyNumberFormat="0" applyAlignment="0" applyProtection="0"/>
    <xf numFmtId="0" fontId="16" fillId="0" borderId="0">
      <alignment horizontal="center" wrapText="1"/>
      <protection hidden="1"/>
    </xf>
    <xf numFmtId="0" fontId="3" fillId="0" borderId="5">
      <alignment horizontal="center"/>
    </xf>
    <xf numFmtId="186" fontId="10" fillId="0" borderId="0">
      <alignment horizontal="center"/>
    </xf>
    <xf numFmtId="0" fontId="37" fillId="45" borderId="0" applyAlignment="0"/>
    <xf numFmtId="0" fontId="35" fillId="0" borderId="3">
      <alignment horizontal="left"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81" fontId="14" fillId="0" borderId="0" applyFont="0" applyFill="0" applyBorder="0" applyAlignment="0" applyProtection="0"/>
    <xf numFmtId="187" fontId="40" fillId="0" borderId="0" applyFont="0" applyFill="0" applyBorder="0" applyAlignment="0" applyProtection="0"/>
    <xf numFmtId="39" fontId="41" fillId="0" borderId="0" applyFont="0" applyFill="0" applyBorder="0" applyAlignment="0" applyProtection="0"/>
    <xf numFmtId="188" fontId="42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12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5" fillId="0" borderId="0"/>
    <xf numFmtId="0" fontId="46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4" fillId="0" borderId="0" applyFill="0" applyBorder="0" applyAlignment="0" applyProtection="0"/>
    <xf numFmtId="0" fontId="45" fillId="0" borderId="0"/>
    <xf numFmtId="0" fontId="46" fillId="0" borderId="0"/>
    <xf numFmtId="0" fontId="47" fillId="46" borderId="0">
      <alignment horizontal="center" vertical="center" wrapText="1"/>
    </xf>
    <xf numFmtId="0" fontId="48" fillId="0" borderId="0" applyFill="0" applyBorder="0" applyAlignment="0" applyProtection="0">
      <protection locked="0"/>
    </xf>
    <xf numFmtId="0" fontId="49" fillId="0" borderId="0" applyNumberFormat="0" applyAlignment="0">
      <alignment horizontal="left"/>
    </xf>
    <xf numFmtId="0" fontId="9" fillId="0" borderId="0"/>
    <xf numFmtId="0" fontId="14" fillId="0" borderId="6"/>
    <xf numFmtId="0" fontId="9" fillId="0" borderId="0"/>
    <xf numFmtId="0" fontId="11" fillId="0" borderId="0" applyNumberFormat="0" applyAlignment="0"/>
    <xf numFmtId="182" fontId="50" fillId="0" borderId="0"/>
    <xf numFmtId="182" fontId="51" fillId="0" borderId="0"/>
    <xf numFmtId="189" fontId="5" fillId="0" borderId="0" applyFill="0" applyBorder="0">
      <alignment horizontal="right"/>
      <protection locked="0"/>
    </xf>
    <xf numFmtId="182" fontId="14" fillId="0" borderId="0" applyFont="0" applyFill="0" applyBorder="0" applyAlignment="0" applyProtection="0"/>
    <xf numFmtId="190" fontId="42" fillId="0" borderId="0" applyFont="0" applyFill="0" applyBorder="0" applyAlignment="0" applyProtection="0"/>
    <xf numFmtId="191" fontId="41" fillId="0" borderId="0" applyFont="0" applyFill="0" applyBorder="0" applyAlignment="0" applyProtection="0"/>
    <xf numFmtId="192" fontId="42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35" fillId="6" borderId="0" applyNumberFormat="0" applyFont="0" applyFill="0" applyBorder="0" applyProtection="0">
      <alignment horizontal="left"/>
    </xf>
    <xf numFmtId="0" fontId="52" fillId="14" borderId="7" applyNumberFormat="0" applyAlignment="0" applyProtection="0"/>
    <xf numFmtId="0" fontId="53" fillId="43" borderId="10" applyNumberFormat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4" fontId="13" fillId="0" borderId="0" applyFill="0" applyBorder="0" applyAlignment="0"/>
    <xf numFmtId="0" fontId="5" fillId="0" borderId="0" applyFont="0" applyFill="0" applyBorder="0" applyAlignment="0" applyProtection="0"/>
    <xf numFmtId="195" fontId="9" fillId="0" borderId="0" applyFill="0" applyBorder="0" applyProtection="0"/>
    <xf numFmtId="195" fontId="9" fillId="0" borderId="0" applyFill="0" applyBorder="0" applyProtection="0"/>
    <xf numFmtId="195" fontId="9" fillId="0" borderId="0" applyFill="0" applyBorder="0" applyProtection="0"/>
    <xf numFmtId="38" fontId="16" fillId="0" borderId="11">
      <alignment vertical="center"/>
    </xf>
    <xf numFmtId="38" fontId="16" fillId="0" borderId="11">
      <alignment vertical="center"/>
    </xf>
    <xf numFmtId="38" fontId="16" fillId="0" borderId="11">
      <alignment vertical="center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11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55" fillId="49" borderId="0" applyNumberFormat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61" fillId="0" borderId="0" applyNumberFormat="0" applyAlignment="0">
      <alignment horizontal="left"/>
    </xf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73" fontId="5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46" fillId="0" borderId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27" fillId="0" borderId="0" applyFont="0" applyFill="0" applyBorder="0" applyAlignment="0" applyProtection="0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0" fontId="65" fillId="0" borderId="0"/>
    <xf numFmtId="0" fontId="25" fillId="11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0" fontId="58" fillId="0" borderId="13" applyNumberFormat="0" applyAlignment="0" applyProtection="0">
      <alignment horizontal="left" vertical="center"/>
    </xf>
    <xf numFmtId="0" fontId="58" fillId="0" borderId="1">
      <alignment horizontal="left" vertical="center"/>
    </xf>
    <xf numFmtId="14" fontId="35" fillId="50" borderId="14">
      <alignment horizontal="center" vertical="center" wrapText="1"/>
    </xf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36" fillId="0" borderId="0" applyFill="0" applyAlignment="0" applyProtection="0">
      <protection locked="0"/>
    </xf>
    <xf numFmtId="0" fontId="36" fillId="0" borderId="0" applyFill="0" applyAlignment="0" applyProtection="0">
      <protection locked="0"/>
    </xf>
    <xf numFmtId="0" fontId="36" fillId="0" borderId="0" applyFill="0" applyAlignment="0" applyProtection="0">
      <protection locked="0"/>
    </xf>
    <xf numFmtId="0" fontId="36" fillId="0" borderId="2" applyFill="0" applyAlignment="0" applyProtection="0">
      <protection locked="0"/>
    </xf>
    <xf numFmtId="0" fontId="36" fillId="0" borderId="2" applyFill="0" applyAlignment="0" applyProtection="0">
      <protection locked="0"/>
    </xf>
    <xf numFmtId="0" fontId="36" fillId="0" borderId="2" applyFill="0" applyAlignment="0" applyProtection="0">
      <protection locked="0"/>
    </xf>
    <xf numFmtId="14" fontId="35" fillId="50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1" fillId="51" borderId="0">
      <alignment horizontal="left" wrapText="1" indent="2"/>
    </xf>
    <xf numFmtId="0" fontId="52" fillId="14" borderId="7" applyNumberFormat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200" fontId="38" fillId="52" borderId="0"/>
    <xf numFmtId="9" fontId="9" fillId="53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5" fillId="54" borderId="18">
      <alignment horizontal="left" vertical="center" wrapText="1"/>
    </xf>
    <xf numFmtId="0" fontId="33" fillId="0" borderId="9" applyNumberFormat="0" applyFill="0" applyAlignment="0" applyProtection="0"/>
    <xf numFmtId="0" fontId="31" fillId="44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4" fillId="0" borderId="19">
      <alignment horizontal="left"/>
    </xf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33" fillId="0" borderId="9" applyNumberFormat="0" applyFill="0" applyAlignment="0" applyProtection="0"/>
    <xf numFmtId="200" fontId="72" fillId="55" borderId="0"/>
    <xf numFmtId="186" fontId="5" fillId="54" borderId="0"/>
    <xf numFmtId="202" fontId="73" fillId="8" borderId="3">
      <alignment horizontal="center"/>
    </xf>
    <xf numFmtId="0" fontId="48" fillId="0" borderId="0" applyFill="0" applyBorder="0" applyAlignment="0" applyProtection="0"/>
    <xf numFmtId="0" fontId="48" fillId="0" borderId="0" applyFill="0" applyBorder="0" applyAlignment="0" applyProtection="0"/>
    <xf numFmtId="0" fontId="48" fillId="0" borderId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9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209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37" fontId="76" fillId="0" borderId="0"/>
    <xf numFmtId="37" fontId="76" fillId="0" borderId="0"/>
    <xf numFmtId="37" fontId="76" fillId="0" borderId="0"/>
    <xf numFmtId="0" fontId="11" fillId="0" borderId="0"/>
    <xf numFmtId="0" fontId="11" fillId="0" borderId="0"/>
    <xf numFmtId="0" fontId="11" fillId="0" borderId="0"/>
    <xf numFmtId="210" fontId="5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2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213" fontId="5" fillId="57" borderId="14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182" fontId="79" fillId="0" borderId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214" fontId="80" fillId="0" borderId="21"/>
    <xf numFmtId="214" fontId="80" fillId="0" borderId="21"/>
    <xf numFmtId="0" fontId="29" fillId="43" borderId="7" applyNumberFormat="0" applyAlignment="0" applyProtection="0"/>
    <xf numFmtId="40" fontId="81" fillId="0" borderId="0" applyFont="0" applyFill="0" applyBorder="0" applyAlignment="0" applyProtection="0"/>
    <xf numFmtId="38" fontId="81" fillId="0" borderId="0" applyFont="0" applyFill="0" applyBorder="0" applyAlignment="0" applyProtection="0"/>
    <xf numFmtId="0" fontId="53" fillId="43" borderId="10" applyNumberFormat="0" applyAlignment="0" applyProtection="0"/>
    <xf numFmtId="215" fontId="82" fillId="59" borderId="0">
      <alignment horizontal="right"/>
    </xf>
    <xf numFmtId="0" fontId="83" fillId="60" borderId="0" applyBorder="0">
      <alignment horizontal="center"/>
    </xf>
    <xf numFmtId="0" fontId="9" fillId="0" borderId="0" applyProtection="0"/>
    <xf numFmtId="0" fontId="82" fillId="58" borderId="0"/>
    <xf numFmtId="0" fontId="84" fillId="59" borderId="0" applyBorder="0">
      <alignment horizontal="centerContinuous"/>
    </xf>
    <xf numFmtId="0" fontId="85" fillId="59" borderId="0" applyBorder="0">
      <alignment horizontal="centerContinuous"/>
    </xf>
    <xf numFmtId="0" fontId="86" fillId="61" borderId="10" applyNumberFormat="0" applyAlignment="0" applyProtection="0"/>
    <xf numFmtId="0" fontId="87" fillId="0" borderId="0" applyNumberFormat="0" applyFill="0" applyBorder="0" applyAlignment="0" applyProtection="0"/>
    <xf numFmtId="14" fontId="21" fillId="0" borderId="0">
      <alignment horizontal="center" wrapText="1"/>
      <protection locked="0"/>
    </xf>
    <xf numFmtId="0" fontId="46" fillId="0" borderId="0"/>
    <xf numFmtId="216" fontId="42" fillId="0" borderId="0" applyFont="0" applyFill="0" applyBorder="0" applyAlignment="0" applyProtection="0"/>
    <xf numFmtId="217" fontId="40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4" fillId="0" borderId="0" applyFont="0" applyFill="0" applyBorder="0" applyAlignment="0" applyProtection="0"/>
    <xf numFmtId="21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2" fillId="0" borderId="0" applyFont="0" applyFill="0" applyBorder="0" applyAlignment="0" applyProtection="0"/>
    <xf numFmtId="223" fontId="40" fillId="0" borderId="0" applyFont="0" applyFill="0" applyBorder="0" applyAlignment="0" applyProtection="0"/>
    <xf numFmtId="224" fontId="42" fillId="0" borderId="0" applyFont="0" applyFill="0" applyBorder="0" applyAlignment="0" applyProtection="0"/>
    <xf numFmtId="225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8" fillId="0" borderId="0">
      <protection locked="0"/>
    </xf>
    <xf numFmtId="0" fontId="5" fillId="0" borderId="0">
      <protection locked="0"/>
    </xf>
    <xf numFmtId="0" fontId="35" fillId="0" borderId="0">
      <protection locked="0"/>
    </xf>
    <xf numFmtId="0" fontId="46" fillId="0" borderId="0"/>
    <xf numFmtId="0" fontId="54" fillId="0" borderId="0">
      <protection locked="0"/>
    </xf>
    <xf numFmtId="0" fontId="54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167" fontId="89" fillId="0" borderId="0"/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90" fillId="0" borderId="14">
      <alignment horizontal="center"/>
    </xf>
    <xf numFmtId="3" fontId="16" fillId="0" borderId="0" applyFont="0" applyFill="0" applyBorder="0" applyAlignment="0" applyProtection="0"/>
    <xf numFmtId="0" fontId="16" fillId="62" borderId="0" applyNumberFormat="0" applyFont="0" applyBorder="0" applyAlignment="0" applyProtection="0"/>
    <xf numFmtId="227" fontId="5" fillId="0" borderId="0" applyFill="0" applyBorder="0" applyAlignment="0" applyProtection="0"/>
    <xf numFmtId="3" fontId="27" fillId="0" borderId="0" applyFont="0" applyFill="0" applyBorder="0" applyAlignment="0" applyProtection="0"/>
    <xf numFmtId="0" fontId="46" fillId="0" borderId="0"/>
    <xf numFmtId="0" fontId="46" fillId="0" borderId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6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1" fillId="0" borderId="0" applyNumberFormat="0" applyFill="0" applyBorder="0" applyProtection="0">
      <alignment horizontal="right" vertical="top"/>
    </xf>
    <xf numFmtId="230" fontId="91" fillId="0" borderId="0" applyNumberFormat="0" applyFill="0" applyBorder="0" applyProtection="0">
      <alignment horizontal="right" vertical="top"/>
    </xf>
    <xf numFmtId="230" fontId="91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2" fillId="63" borderId="0"/>
    <xf numFmtId="0" fontId="93" fillId="0" borderId="0"/>
    <xf numFmtId="0" fontId="94" fillId="0" borderId="0"/>
    <xf numFmtId="0" fontId="95" fillId="0" borderId="0"/>
    <xf numFmtId="234" fontId="96" fillId="0" borderId="0" applyNumberFormat="0" applyFill="0" applyBorder="0" applyAlignment="0" applyProtection="0">
      <alignment horizontal="left"/>
    </xf>
    <xf numFmtId="38" fontId="96" fillId="0" borderId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4" fontId="97" fillId="6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98" fillId="65" borderId="22" applyNumberFormat="0" applyProtection="0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9" fillId="66" borderId="16">
      <alignment vertical="center"/>
    </xf>
    <xf numFmtId="4" fontId="100" fillId="66" borderId="16">
      <alignment vertical="center"/>
    </xf>
    <xf numFmtId="4" fontId="99" fillId="67" borderId="16">
      <alignment vertical="center"/>
    </xf>
    <xf numFmtId="4" fontId="100" fillId="67" borderId="16">
      <alignment vertical="center"/>
    </xf>
    <xf numFmtId="4" fontId="13" fillId="68" borderId="22" applyNumberFormat="0" applyProtection="0">
      <alignment horizontal="left" vertical="center" wrapTex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0" fontId="82" fillId="56" borderId="22" applyNumberFormat="0" applyProtection="0">
      <alignment horizontal="left" vertical="top" indent="1"/>
    </xf>
    <xf numFmtId="0" fontId="101" fillId="70" borderId="0" applyNumberFormat="0" applyProtection="0"/>
    <xf numFmtId="4" fontId="102" fillId="71" borderId="23" applyNumberFormat="0" applyProtection="0">
      <alignment horizontal="left" vertical="center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 applyNumberFormat="0" applyProtection="0">
      <alignment horizontal="right" vertical="center"/>
    </xf>
    <xf numFmtId="4" fontId="103" fillId="74" borderId="22" applyNumberFormat="0" applyProtection="0">
      <alignment horizontal="right" vertical="center"/>
    </xf>
    <xf numFmtId="4" fontId="103" fillId="75" borderId="22" applyNumberFormat="0" applyProtection="0">
      <alignment horizontal="right" vertical="center"/>
    </xf>
    <xf numFmtId="4" fontId="103" fillId="76" borderId="22">
      <alignment horizontal="right" vertical="center"/>
    </xf>
    <xf numFmtId="4" fontId="103" fillId="76" borderId="22">
      <alignment horizontal="right" vertical="center"/>
    </xf>
    <xf numFmtId="4" fontId="103" fillId="76" borderId="22">
      <alignment horizontal="right" vertical="center"/>
    </xf>
    <xf numFmtId="4" fontId="103" fillId="77" borderId="22" applyNumberFormat="0" applyProtection="0">
      <alignment horizontal="right" vertical="center"/>
    </xf>
    <xf numFmtId="4" fontId="103" fillId="78" borderId="22" applyNumberFormat="0" applyProtection="0">
      <alignment horizontal="right" vertical="center"/>
    </xf>
    <xf numFmtId="4" fontId="103" fillId="76" borderId="22" applyNumberFormat="0" applyProtection="0">
      <alignment horizontal="right" vertical="center"/>
    </xf>
    <xf numFmtId="4" fontId="103" fillId="66" borderId="22">
      <alignment horizontal="right" vertical="center"/>
    </xf>
    <xf numFmtId="4" fontId="103" fillId="66" borderId="22">
      <alignment horizontal="right" vertical="center"/>
    </xf>
    <xf numFmtId="4" fontId="103" fillId="66" borderId="22">
      <alignment horizontal="right" vertical="center"/>
    </xf>
    <xf numFmtId="4" fontId="103" fillId="79" borderId="22" applyNumberFormat="0" applyProtection="0">
      <alignment horizontal="right" vertical="center"/>
    </xf>
    <xf numFmtId="4" fontId="103" fillId="80" borderId="22" applyNumberFormat="0" applyProtection="0">
      <alignment horizontal="right" vertical="center"/>
    </xf>
    <xf numFmtId="4" fontId="103" fillId="66" borderId="22" applyNumberFormat="0" applyProtection="0">
      <alignment horizontal="right" vertical="center"/>
    </xf>
    <xf numFmtId="4" fontId="104" fillId="73" borderId="22">
      <alignment horizontal="right" vertical="center"/>
    </xf>
    <xf numFmtId="4" fontId="104" fillId="73" borderId="22">
      <alignment horizontal="right" vertical="center"/>
    </xf>
    <xf numFmtId="4" fontId="104" fillId="73" borderId="22">
      <alignment horizontal="right" vertical="center"/>
    </xf>
    <xf numFmtId="4" fontId="104" fillId="81" borderId="24" applyNumberFormat="0" applyProtection="0">
      <alignment horizontal="left" vertical="center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17" borderId="0" applyNumberFormat="0" applyProtection="0">
      <alignment horizontal="left" vertical="center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4" fillId="72" borderId="0" applyNumberFormat="0" applyProtection="0">
      <alignment horizontal="left" vertical="center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3" fillId="70" borderId="22" applyNumberFormat="0" applyProtection="0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0">
      <alignment horizontal="left" vertical="center" indent="1"/>
    </xf>
    <xf numFmtId="4" fontId="103" fillId="70" borderId="0">
      <alignment horizontal="left" vertical="center" indent="1"/>
    </xf>
    <xf numFmtId="4" fontId="103" fillId="70" borderId="0">
      <alignment horizontal="left" vertical="center" indent="1"/>
    </xf>
    <xf numFmtId="4" fontId="13" fillId="70" borderId="0" applyNumberFormat="0" applyProtection="0">
      <alignment horizontal="left" vertical="center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 applyNumberFormat="0" applyProtection="0">
      <alignment horizontal="left" vertical="center"/>
    </xf>
    <xf numFmtId="4" fontId="13" fillId="70" borderId="0" applyNumberFormat="0" applyProtection="0">
      <alignment horizontal="left" vertical="center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0" fontId="106" fillId="70" borderId="25" applyNumberFormat="0" applyFont="0" applyFill="0" applyBorder="0" applyAlignment="0" applyProtection="0"/>
    <xf numFmtId="0" fontId="5" fillId="82" borderId="26" applyNumberFormat="0" applyAlignment="0"/>
    <xf numFmtId="0" fontId="5" fillId="82" borderId="26" applyNumberFormat="0" applyAlignment="0"/>
    <xf numFmtId="0" fontId="5" fillId="82" borderId="26" applyNumberFormat="0" applyAlignment="0"/>
    <xf numFmtId="0" fontId="107" fillId="5" borderId="27">
      <alignment horizontal="left" vertical="center"/>
    </xf>
    <xf numFmtId="0" fontId="107" fillId="5" borderId="27">
      <alignment horizontal="left" vertical="center"/>
    </xf>
    <xf numFmtId="0" fontId="107" fillId="5" borderId="27">
      <alignment horizontal="left" vertical="center"/>
    </xf>
    <xf numFmtId="0" fontId="5" fillId="7" borderId="28" applyNumberFormat="0" applyFont="0" applyAlignment="0"/>
    <xf numFmtId="0" fontId="5" fillId="7" borderId="28" applyNumberFormat="0" applyFont="0" applyAlignment="0"/>
    <xf numFmtId="0" fontId="5" fillId="7" borderId="28" applyNumberFormat="0" applyFont="0" applyAlignment="0"/>
    <xf numFmtId="4" fontId="13" fillId="72" borderId="0" applyNumberFormat="0" applyProtection="0">
      <alignment horizontal="left" vertical="center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 applyNumberFormat="0" applyProtection="0">
      <alignment horizontal="left" vertical="center"/>
    </xf>
    <xf numFmtId="4" fontId="13" fillId="72" borderId="0" applyNumberFormat="0" applyProtection="0">
      <alignment horizontal="left" vertical="center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0" fontId="5" fillId="69" borderId="22" applyNumberFormat="0" applyProtection="0">
      <alignment horizontal="left" vertical="center" indent="1"/>
    </xf>
    <xf numFmtId="0" fontId="5" fillId="69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15" borderId="22" applyNumberFormat="0" applyProtection="0">
      <alignment horizontal="left" vertical="center" indent="1"/>
    </xf>
    <xf numFmtId="0" fontId="5" fillId="15" borderId="22" applyNumberFormat="0" applyProtection="0">
      <alignment horizontal="left" vertical="top" indent="1"/>
    </xf>
    <xf numFmtId="0" fontId="5" fillId="84" borderId="22" applyNumberFormat="0" applyProtection="0">
      <alignment horizontal="left" vertical="center" indent="1"/>
    </xf>
    <xf numFmtId="0" fontId="5" fillId="84" borderId="22" applyNumberFormat="0" applyProtection="0">
      <alignment horizontal="left" vertical="top" indent="1"/>
    </xf>
    <xf numFmtId="0" fontId="5" fillId="59" borderId="3" applyNumberFormat="0">
      <protection locked="0"/>
    </xf>
    <xf numFmtId="4" fontId="103" fillId="85" borderId="22" applyNumberFormat="0" applyProtection="0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8" fillId="85" borderId="22" applyNumberFormat="0" applyProtection="0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9" fillId="66" borderId="29">
      <alignment vertical="center"/>
    </xf>
    <xf numFmtId="4" fontId="110" fillId="66" borderId="29">
      <alignment vertical="center"/>
    </xf>
    <xf numFmtId="4" fontId="109" fillId="67" borderId="29">
      <alignment vertical="center"/>
    </xf>
    <xf numFmtId="4" fontId="110" fillId="67" borderId="29">
      <alignment vertical="center"/>
    </xf>
    <xf numFmtId="4" fontId="104" fillId="70" borderId="30" applyNumberFormat="0" applyProtection="0">
      <alignment horizontal="left" vertical="center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0" fontId="13" fillId="58" borderId="22" applyNumberFormat="0" applyProtection="0">
      <alignment horizontal="left" vertical="top" indent="1"/>
    </xf>
    <xf numFmtId="4" fontId="111" fillId="0" borderId="3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108" fillId="85" borderId="22" applyNumberFormat="0" applyProtection="0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12" fillId="66" borderId="29">
      <alignment vertical="center"/>
    </xf>
    <xf numFmtId="4" fontId="113" fillId="66" borderId="29">
      <alignment vertical="center"/>
    </xf>
    <xf numFmtId="4" fontId="112" fillId="67" borderId="29">
      <alignment vertical="center"/>
    </xf>
    <xf numFmtId="4" fontId="113" fillId="73" borderId="29">
      <alignment vertical="center"/>
    </xf>
    <xf numFmtId="4" fontId="6" fillId="17" borderId="3" applyNumberFormat="0" applyProtection="0">
      <alignment horizontal="left" vertical="center" wrapTex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104" fillId="70" borderId="22">
      <alignment horizontal="right" vertical="center"/>
    </xf>
    <xf numFmtId="4" fontId="104" fillId="70" borderId="22">
      <alignment horizontal="right" vertical="center"/>
    </xf>
    <xf numFmtId="4" fontId="104" fillId="70" borderId="22">
      <alignment horizontal="right" vertical="center"/>
    </xf>
    <xf numFmtId="4" fontId="104" fillId="70" borderId="22">
      <alignment horizontal="left" vertical="center" indent="1"/>
    </xf>
    <xf numFmtId="4" fontId="104" fillId="70" borderId="22">
      <alignment horizontal="left" vertical="center" indent="1"/>
    </xf>
    <xf numFmtId="4" fontId="104" fillId="70" borderId="22">
      <alignment horizontal="left" vertical="center" indent="1"/>
    </xf>
    <xf numFmtId="4" fontId="104" fillId="85" borderId="22">
      <alignment horizontal="left" vertical="center" indent="1"/>
    </xf>
    <xf numFmtId="4" fontId="104" fillId="85" borderId="22">
      <alignment horizontal="left" vertical="center" indent="1"/>
    </xf>
    <xf numFmtId="4" fontId="104" fillId="85" borderId="22">
      <alignment horizontal="left" vertical="center" indent="1"/>
    </xf>
    <xf numFmtId="0" fontId="13" fillId="83" borderId="22" applyNumberFormat="0" applyProtection="0">
      <alignment horizontal="left" vertical="top" indent="1"/>
    </xf>
    <xf numFmtId="4" fontId="104" fillId="85" borderId="22">
      <alignment vertical="center"/>
    </xf>
    <xf numFmtId="4" fontId="104" fillId="85" borderId="22">
      <alignment vertical="center"/>
    </xf>
    <xf numFmtId="4" fontId="104" fillId="85" borderId="22">
      <alignment vertical="center"/>
    </xf>
    <xf numFmtId="4" fontId="98" fillId="85" borderId="22">
      <alignment vertical="center"/>
    </xf>
    <xf numFmtId="4" fontId="98" fillId="85" borderId="22">
      <alignment vertical="center"/>
    </xf>
    <xf numFmtId="4" fontId="98" fillId="85" borderId="22">
      <alignment vertical="center"/>
    </xf>
    <xf numFmtId="4" fontId="99" fillId="66" borderId="31">
      <alignment vertical="center"/>
    </xf>
    <xf numFmtId="4" fontId="100" fillId="66" borderId="31">
      <alignment vertical="center"/>
    </xf>
    <xf numFmtId="4" fontId="99" fillId="67" borderId="29">
      <alignment vertical="center"/>
    </xf>
    <xf numFmtId="4" fontId="100" fillId="67" borderId="29">
      <alignment vertical="center"/>
    </xf>
    <xf numFmtId="4" fontId="104" fillId="51" borderId="22">
      <alignment horizontal="left" vertical="center" indent="1"/>
    </xf>
    <xf numFmtId="4" fontId="104" fillId="51" borderId="22">
      <alignment horizontal="left" vertical="center" indent="1"/>
    </xf>
    <xf numFmtId="4" fontId="104" fillId="51" borderId="22">
      <alignment horizontal="left" vertical="center" indent="1"/>
    </xf>
    <xf numFmtId="4" fontId="114" fillId="0" borderId="0" applyNumberFormat="0" applyProtection="0">
      <alignment horizontal="left" vertical="center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6" fillId="85" borderId="22" applyNumberFormat="0" applyProtection="0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7" fillId="46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8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5" fillId="0" borderId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120" fillId="51" borderId="0">
      <alignment wrapText="1"/>
    </xf>
    <xf numFmtId="0" fontId="121" fillId="0" borderId="0">
      <alignment horizontal="center"/>
    </xf>
    <xf numFmtId="0" fontId="39" fillId="0" borderId="2">
      <alignment horizontal="center"/>
    </xf>
    <xf numFmtId="40" fontId="122" fillId="0" borderId="0" applyBorder="0">
      <alignment horizontal="right"/>
    </xf>
    <xf numFmtId="0" fontId="123" fillId="0" borderId="33" applyNumberFormat="0" applyFill="0" applyAlignment="0" applyProtection="0"/>
    <xf numFmtId="0" fontId="6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49" fontId="13" fillId="0" borderId="0" applyFill="0" applyBorder="0" applyAlignment="0"/>
    <xf numFmtId="236" fontId="14" fillId="0" borderId="0" applyFill="0" applyBorder="0" applyAlignment="0"/>
    <xf numFmtId="237" fontId="14" fillId="0" borderId="0" applyFill="0" applyBorder="0" applyAlignment="0"/>
    <xf numFmtId="0" fontId="6" fillId="0" borderId="0" applyAlignment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7" fillId="0" borderId="0" applyFill="0" applyBorder="0" applyProtection="0">
      <alignment horizontal="left" vertical="top"/>
    </xf>
    <xf numFmtId="0" fontId="128" fillId="0" borderId="0" applyNumberFormat="0" applyFill="0" applyBorder="0" applyAlignment="0" applyProtection="0"/>
    <xf numFmtId="0" fontId="16" fillId="0" borderId="0" applyBorder="0"/>
    <xf numFmtId="182" fontId="129" fillId="0" borderId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186" fontId="9" fillId="6" borderId="0"/>
    <xf numFmtId="0" fontId="128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9" fillId="70" borderId="0">
      <protection locked="0"/>
    </xf>
    <xf numFmtId="0" fontId="17" fillId="58" borderId="20" applyNumberFormat="0" applyFont="0" applyAlignment="0" applyProtection="0"/>
    <xf numFmtId="0" fontId="124" fillId="0" borderId="0" applyNumberFormat="0" applyFill="0" applyBorder="0" applyAlignment="0" applyProtection="0"/>
    <xf numFmtId="240" fontId="40" fillId="0" borderId="0" applyFont="0" applyFill="0" applyBorder="0" applyAlignment="0" applyProtection="0"/>
    <xf numFmtId="241" fontId="40" fillId="0" borderId="0" applyFont="0" applyFill="0" applyBorder="0" applyAlignment="0" applyProtection="0"/>
    <xf numFmtId="242" fontId="40" fillId="0" borderId="0" applyFont="0" applyFill="0" applyBorder="0" applyAlignment="0" applyProtection="0"/>
    <xf numFmtId="243" fontId="40" fillId="0" borderId="0" applyFont="0" applyFill="0" applyBorder="0" applyAlignment="0" applyProtection="0"/>
    <xf numFmtId="244" fontId="40" fillId="0" borderId="0" applyFont="0" applyFill="0" applyBorder="0" applyAlignment="0" applyProtection="0"/>
    <xf numFmtId="245" fontId="40" fillId="0" borderId="0" applyFont="0" applyFill="0" applyBorder="0" applyAlignment="0" applyProtection="0"/>
    <xf numFmtId="246" fontId="40" fillId="0" borderId="0" applyFont="0" applyFill="0" applyBorder="0" applyAlignment="0" applyProtection="0"/>
    <xf numFmtId="247" fontId="40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2" fillId="10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9" fillId="43" borderId="7" applyNumberFormat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54" fillId="0" borderId="0">
      <protection locked="0"/>
    </xf>
    <xf numFmtId="0" fontId="5" fillId="0" borderId="0"/>
    <xf numFmtId="0" fontId="56" fillId="0" borderId="0">
      <protection locked="0"/>
    </xf>
    <xf numFmtId="0" fontId="56" fillId="0" borderId="0">
      <protection locked="0"/>
    </xf>
    <xf numFmtId="0" fontId="52" fillId="14" borderId="7" applyNumberFormat="0" applyAlignment="0" applyProtection="0"/>
    <xf numFmtId="0" fontId="52" fillId="14" borderId="7" applyNumberFormat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" fillId="0" borderId="0"/>
    <xf numFmtId="0" fontId="54" fillId="0" borderId="0">
      <protection locked="0"/>
    </xf>
    <xf numFmtId="0" fontId="11" fillId="0" borderId="0"/>
    <xf numFmtId="0" fontId="12" fillId="0" borderId="0"/>
    <xf numFmtId="0" fontId="5" fillId="0" borderId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4" fontId="97" fillId="64" borderId="22" applyNumberFormat="0" applyProtection="0">
      <alignment vertical="center"/>
    </xf>
    <xf numFmtId="4" fontId="98" fillId="65" borderId="22" applyNumberFormat="0" applyProtection="0">
      <alignment vertical="center"/>
    </xf>
    <xf numFmtId="4" fontId="13" fillId="68" borderId="22" applyNumberFormat="0" applyProtection="0">
      <alignment horizontal="left" vertical="center" wrapText="1"/>
    </xf>
    <xf numFmtId="4" fontId="102" fillId="71" borderId="23" applyNumberFormat="0" applyProtection="0">
      <alignment horizontal="left" vertical="center"/>
    </xf>
    <xf numFmtId="4" fontId="104" fillId="81" borderId="24" applyNumberFormat="0" applyProtection="0">
      <alignment horizontal="left" vertical="center"/>
    </xf>
    <xf numFmtId="4" fontId="103" fillId="70" borderId="22" applyNumberFormat="0" applyProtection="0">
      <alignment horizontal="right" vertical="center"/>
    </xf>
    <xf numFmtId="4" fontId="103" fillId="85" borderId="22" applyNumberFormat="0" applyProtection="0">
      <alignment vertical="center"/>
    </xf>
    <xf numFmtId="4" fontId="108" fillId="85" borderId="22" applyNumberFormat="0" applyProtection="0">
      <alignment vertical="center"/>
    </xf>
    <xf numFmtId="4" fontId="104" fillId="70" borderId="30" applyNumberFormat="0" applyProtection="0">
      <alignment horizontal="left" vertical="center"/>
    </xf>
    <xf numFmtId="4" fontId="111" fillId="0" borderId="3" applyNumberFormat="0" applyProtection="0">
      <alignment horizontal="right" vertical="center"/>
    </xf>
    <xf numFmtId="4" fontId="108" fillId="85" borderId="22" applyNumberFormat="0" applyProtection="0">
      <alignment horizontal="right" vertical="center"/>
    </xf>
    <xf numFmtId="4" fontId="6" fillId="17" borderId="3" applyNumberFormat="0" applyProtection="0">
      <alignment horizontal="left" vertical="center" wrapText="1"/>
    </xf>
    <xf numFmtId="4" fontId="116" fillId="85" borderId="22" applyNumberFormat="0" applyProtection="0">
      <alignment horizontal="right" vertical="center"/>
    </xf>
    <xf numFmtId="0" fontId="65" fillId="0" borderId="0"/>
    <xf numFmtId="0" fontId="65" fillId="0" borderId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2" fillId="86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70" fillId="10" borderId="0" applyNumberFormat="0" applyBorder="0" applyAlignment="0" applyProtection="0"/>
    <xf numFmtId="0" fontId="30" fillId="43" borderId="7" applyNumberFormat="0" applyAlignment="0" applyProtection="0"/>
    <xf numFmtId="0" fontId="32" fillId="44" borderId="8" applyNumberFormat="0" applyAlignment="0" applyProtection="0"/>
    <xf numFmtId="0" fontId="126" fillId="0" borderId="0" applyNumberFormat="0" applyFill="0" applyBorder="0" applyAlignment="0" applyProtection="0"/>
    <xf numFmtId="0" fontId="140" fillId="0" borderId="0">
      <protection locked="0"/>
    </xf>
    <xf numFmtId="0" fontId="140" fillId="0" borderId="0">
      <protection locked="0"/>
    </xf>
    <xf numFmtId="0" fontId="141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1" fillId="0" borderId="0">
      <protection locked="0"/>
    </xf>
    <xf numFmtId="15" fontId="5" fillId="0" borderId="0" applyFont="0" applyFill="0" applyBorder="0" applyAlignment="0" applyProtection="0"/>
    <xf numFmtId="0" fontId="24" fillId="11" borderId="0" applyNumberFormat="0" applyBorder="0" applyAlignment="0" applyProtection="0"/>
    <xf numFmtId="0" fontId="130" fillId="0" borderId="15" applyNumberFormat="0" applyFill="0" applyAlignment="0" applyProtection="0"/>
    <xf numFmtId="0" fontId="131" fillId="0" borderId="16" applyNumberFormat="0" applyFill="0" applyAlignment="0" applyProtection="0"/>
    <xf numFmtId="0" fontId="60" fillId="0" borderId="17" applyNumberFormat="0" applyFill="0" applyAlignment="0" applyProtection="0"/>
    <xf numFmtId="0" fontId="60" fillId="0" borderId="0" applyNumberFormat="0" applyFill="0" applyBorder="0" applyAlignment="0" applyProtection="0"/>
    <xf numFmtId="0" fontId="142" fillId="0" borderId="0" applyNumberFormat="0" applyFill="0" applyBorder="0" applyAlignment="0" applyProtection="0">
      <alignment vertical="top"/>
      <protection locked="0"/>
    </xf>
    <xf numFmtId="0" fontId="62" fillId="14" borderId="7" applyNumberFormat="0" applyAlignment="0" applyProtection="0"/>
    <xf numFmtId="0" fontId="5" fillId="0" borderId="0" applyNumberFormat="0" applyAlignment="0" applyProtection="0"/>
    <xf numFmtId="0" fontId="34" fillId="0" borderId="9" applyNumberFormat="0" applyFill="0" applyAlignment="0" applyProtection="0"/>
    <xf numFmtId="43" fontId="2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2" fillId="0" borderId="0"/>
    <xf numFmtId="0" fontId="1" fillId="0" borderId="0"/>
    <xf numFmtId="0" fontId="2" fillId="0" borderId="0"/>
    <xf numFmtId="0" fontId="12" fillId="58" borderId="20" applyNumberFormat="0" applyFont="0" applyAlignment="0" applyProtection="0"/>
    <xf numFmtId="0" fontId="86" fillId="43" borderId="10" applyNumberFormat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3" fillId="68" borderId="22" applyNumberFormat="0" applyProtection="0">
      <alignment horizontal="left" vertical="center" wrapText="1" indent="1" shrinkToFit="1"/>
    </xf>
    <xf numFmtId="0" fontId="13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41" fillId="0" borderId="0">
      <protection locked="0"/>
    </xf>
    <xf numFmtId="15" fontId="5" fillId="0" borderId="0" applyFont="0" applyFill="0" applyBorder="0" applyAlignment="0" applyProtection="0"/>
    <xf numFmtId="0" fontId="62" fillId="14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03" fillId="0" borderId="0" applyNumberFormat="0" applyFill="0" applyBorder="0" applyAlignment="0" applyProtection="0"/>
  </cellStyleXfs>
  <cellXfs count="422">
    <xf numFmtId="0" fontId="0" fillId="0" borderId="0" xfId="0"/>
    <xf numFmtId="0" fontId="7" fillId="3" borderId="0" xfId="0" applyFont="1" applyFill="1"/>
    <xf numFmtId="0" fontId="4" fillId="3" borderId="0" xfId="0" applyFont="1" applyFill="1"/>
    <xf numFmtId="0" fontId="134" fillId="3" borderId="0" xfId="0" applyFont="1" applyFill="1"/>
    <xf numFmtId="0" fontId="136" fillId="3" borderId="0" xfId="0" applyFont="1" applyFill="1"/>
    <xf numFmtId="0" fontId="133" fillId="3" borderId="0" xfId="0" applyFont="1" applyFill="1"/>
    <xf numFmtId="0" fontId="138" fillId="3" borderId="0" xfId="0" applyFont="1" applyFill="1" applyAlignment="1">
      <alignment horizontal="center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0" fontId="136" fillId="5" borderId="0" xfId="1" applyNumberFormat="1" applyFont="1" applyFill="1"/>
    <xf numFmtId="171" fontId="136" fillId="5" borderId="0" xfId="3684" applyNumberFormat="1" applyFont="1" applyFill="1" applyAlignment="1">
      <alignment horizontal="right"/>
    </xf>
    <xf numFmtId="170" fontId="133" fillId="3" borderId="0" xfId="0" applyNumberFormat="1" applyFont="1" applyFill="1"/>
    <xf numFmtId="171" fontId="136" fillId="5" borderId="0" xfId="3684" applyNumberFormat="1" applyFont="1" applyFill="1"/>
    <xf numFmtId="0" fontId="135" fillId="3" borderId="0" xfId="0" applyFont="1" applyFill="1"/>
    <xf numFmtId="3" fontId="135" fillId="3" borderId="0" xfId="0" applyNumberFormat="1" applyFont="1" applyFill="1" applyAlignment="1">
      <alignment horizontal="right"/>
    </xf>
    <xf numFmtId="171" fontId="135" fillId="3" borderId="0" xfId="3684" applyNumberFormat="1" applyFont="1" applyFill="1" applyAlignment="1">
      <alignment horizontal="right" wrapText="1"/>
    </xf>
    <xf numFmtId="0" fontId="137" fillId="3" borderId="0" xfId="0" applyFont="1" applyFill="1"/>
    <xf numFmtId="0" fontId="135" fillId="4" borderId="0" xfId="0" applyFont="1" applyFill="1"/>
    <xf numFmtId="1" fontId="135" fillId="4" borderId="0" xfId="0" applyNumberFormat="1" applyFont="1" applyFill="1" applyAlignment="1">
      <alignment horizontal="center" wrapText="1"/>
    </xf>
    <xf numFmtId="3" fontId="135" fillId="4" borderId="0" xfId="0" applyNumberFormat="1" applyFont="1" applyFill="1" applyAlignment="1">
      <alignment horizontal="right"/>
    </xf>
    <xf numFmtId="0" fontId="65" fillId="3" borderId="0" xfId="0" applyFont="1" applyFill="1"/>
    <xf numFmtId="0" fontId="133" fillId="3" borderId="0" xfId="0" applyFont="1" applyFill="1" applyAlignment="1">
      <alignment horizontal="right"/>
    </xf>
    <xf numFmtId="1" fontId="135" fillId="4" borderId="0" xfId="0" applyNumberFormat="1" applyFont="1" applyFill="1" applyAlignment="1">
      <alignment horizontal="right"/>
    </xf>
    <xf numFmtId="1" fontId="135" fillId="4" borderId="0" xfId="0" applyNumberFormat="1" applyFont="1" applyFill="1" applyAlignment="1">
      <alignment horizontal="right" wrapText="1"/>
    </xf>
    <xf numFmtId="0" fontId="137" fillId="2" borderId="0" xfId="0" applyFont="1" applyFill="1" applyAlignment="1">
      <alignment horizontal="left" indent="2"/>
    </xf>
    <xf numFmtId="170" fontId="137" fillId="5" borderId="0" xfId="1" applyNumberFormat="1" applyFont="1" applyFill="1" applyAlignment="1">
      <alignment horizontal="right" indent="1"/>
    </xf>
    <xf numFmtId="171" fontId="137" fillId="5" borderId="0" xfId="3684" applyNumberFormat="1" applyFont="1" applyFill="1"/>
    <xf numFmtId="0" fontId="36" fillId="3" borderId="0" xfId="0" applyFont="1" applyFill="1"/>
    <xf numFmtId="170" fontId="135" fillId="4" borderId="0" xfId="1" applyNumberFormat="1" applyFont="1" applyFill="1" applyAlignment="1">
      <alignment horizontal="center"/>
    </xf>
    <xf numFmtId="171" fontId="135" fillId="4" borderId="0" xfId="3684" applyNumberFormat="1" applyFont="1" applyFill="1" applyAlignment="1">
      <alignment horizontal="right"/>
    </xf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70" fontId="137" fillId="5" borderId="0" xfId="1" applyNumberFormat="1" applyFont="1" applyFill="1"/>
    <xf numFmtId="0" fontId="139" fillId="3" borderId="0" xfId="0" applyFont="1" applyFill="1"/>
    <xf numFmtId="0" fontId="3" fillId="3" borderId="0" xfId="0" applyFont="1" applyFill="1"/>
    <xf numFmtId="170" fontId="3" fillId="5" borderId="0" xfId="1" applyNumberFormat="1" applyFont="1" applyFill="1" applyAlignment="1">
      <alignment horizontal="right" indent="1"/>
    </xf>
    <xf numFmtId="171" fontId="3" fillId="5" borderId="0" xfId="3684" applyNumberFormat="1" applyFont="1" applyFill="1"/>
    <xf numFmtId="1" fontId="135" fillId="3" borderId="0" xfId="0" applyNumberFormat="1" applyFont="1" applyFill="1" applyAlignment="1">
      <alignment horizontal="center"/>
    </xf>
    <xf numFmtId="1" fontId="135" fillId="3" borderId="0" xfId="0" applyNumberFormat="1" applyFont="1" applyFill="1" applyAlignment="1">
      <alignment horizontal="center" wrapText="1"/>
    </xf>
    <xf numFmtId="3" fontId="135" fillId="3" borderId="0" xfId="0" applyNumberFormat="1" applyFont="1" applyFill="1" applyAlignment="1">
      <alignment horizontal="center"/>
    </xf>
    <xf numFmtId="170" fontId="133" fillId="3" borderId="0" xfId="1" applyNumberFormat="1" applyFont="1" applyFill="1"/>
    <xf numFmtId="171" fontId="133" fillId="3" borderId="0" xfId="3684" applyNumberFormat="1" applyFont="1" applyFill="1"/>
    <xf numFmtId="3" fontId="133" fillId="3" borderId="0" xfId="0" applyNumberFormat="1" applyFont="1" applyFill="1"/>
    <xf numFmtId="0" fontId="145" fillId="0" borderId="0" xfId="0" applyFont="1"/>
    <xf numFmtId="3" fontId="145" fillId="0" borderId="0" xfId="0" applyNumberFormat="1" applyFont="1"/>
    <xf numFmtId="0" fontId="144" fillId="3" borderId="0" xfId="0" applyFont="1" applyFill="1" applyAlignment="1"/>
    <xf numFmtId="0" fontId="146" fillId="0" borderId="0" xfId="0" applyFont="1" applyAlignment="1"/>
    <xf numFmtId="170" fontId="150" fillId="3" borderId="0" xfId="1" applyNumberFormat="1" applyFont="1" applyFill="1"/>
    <xf numFmtId="0" fontId="150" fillId="3" borderId="0" xfId="0" applyFont="1" applyFill="1"/>
    <xf numFmtId="0" fontId="0" fillId="3" borderId="0" xfId="0" applyFont="1" applyFill="1"/>
    <xf numFmtId="0" fontId="0" fillId="3" borderId="34" xfId="0" applyFont="1" applyFill="1" applyBorder="1"/>
    <xf numFmtId="0" fontId="155" fillId="3" borderId="0" xfId="0" applyFont="1" applyFill="1" applyBorder="1" applyAlignment="1">
      <alignment horizontal="center" vertical="center" wrapText="1"/>
    </xf>
    <xf numFmtId="0" fontId="156" fillId="3" borderId="0" xfId="0" applyFont="1" applyFill="1"/>
    <xf numFmtId="3" fontId="158" fillId="3" borderId="0" xfId="0" applyNumberFormat="1" applyFont="1" applyFill="1" applyBorder="1" applyAlignment="1">
      <alignment horizontal="right" wrapText="1"/>
    </xf>
    <xf numFmtId="3" fontId="157" fillId="3" borderId="0" xfId="0" applyNumberFormat="1" applyFont="1" applyFill="1"/>
    <xf numFmtId="170" fontId="158" fillId="3" borderId="0" xfId="2289" applyNumberFormat="1" applyFont="1" applyFill="1" applyBorder="1" applyAlignment="1">
      <alignment horizontal="right" wrapText="1"/>
    </xf>
    <xf numFmtId="3" fontId="159" fillId="3" borderId="0" xfId="0" applyNumberFormat="1" applyFont="1" applyFill="1" applyBorder="1" applyAlignment="1">
      <alignment horizontal="right" wrapText="1"/>
    </xf>
    <xf numFmtId="171" fontId="159" fillId="3" borderId="0" xfId="3684" applyNumberFormat="1" applyFont="1" applyFill="1" applyBorder="1" applyAlignment="1">
      <alignment horizontal="right" wrapText="1"/>
    </xf>
    <xf numFmtId="3" fontId="150" fillId="3" borderId="0" xfId="0" applyNumberFormat="1" applyFont="1" applyFill="1"/>
    <xf numFmtId="171" fontId="158" fillId="3" borderId="35" xfId="3684" applyNumberFormat="1" applyFont="1" applyFill="1" applyBorder="1" applyAlignment="1">
      <alignment horizontal="right" wrapText="1"/>
    </xf>
    <xf numFmtId="3" fontId="160" fillId="3" borderId="0" xfId="0" applyNumberFormat="1" applyFont="1" applyFill="1" applyBorder="1" applyAlignment="1">
      <alignment horizontal="right" wrapText="1"/>
    </xf>
    <xf numFmtId="0" fontId="157" fillId="3" borderId="0" xfId="0" applyFont="1" applyFill="1"/>
    <xf numFmtId="0" fontId="149" fillId="3" borderId="0" xfId="0" applyFont="1" applyFill="1"/>
    <xf numFmtId="171" fontId="158" fillId="3" borderId="0" xfId="3684" applyNumberFormat="1" applyFont="1" applyFill="1" applyBorder="1" applyAlignment="1">
      <alignment horizontal="right" wrapText="1"/>
    </xf>
    <xf numFmtId="9" fontId="158" fillId="3" borderId="0" xfId="3684" applyFont="1" applyFill="1" applyBorder="1" applyAlignment="1">
      <alignment horizontal="right" wrapText="1"/>
    </xf>
    <xf numFmtId="0" fontId="148" fillId="3" borderId="0" xfId="0" applyFont="1" applyFill="1" applyBorder="1" applyAlignment="1">
      <alignment wrapText="1"/>
    </xf>
    <xf numFmtId="0" fontId="148" fillId="3" borderId="0" xfId="0" applyFont="1" applyFill="1" applyBorder="1" applyAlignment="1">
      <alignment horizontal="center" vertical="center" wrapText="1"/>
    </xf>
    <xf numFmtId="0" fontId="161" fillId="3" borderId="0" xfId="0" applyFont="1" applyFill="1"/>
    <xf numFmtId="170" fontId="158" fillId="3" borderId="0" xfId="1" applyNumberFormat="1" applyFont="1" applyFill="1" applyBorder="1" applyAlignment="1">
      <alignment horizontal="right" wrapText="1"/>
    </xf>
    <xf numFmtId="0" fontId="162" fillId="3" borderId="0" xfId="0" applyFont="1" applyFill="1"/>
    <xf numFmtId="0" fontId="153" fillId="3" borderId="0" xfId="0" applyFont="1" applyFill="1" applyAlignment="1">
      <alignment wrapText="1"/>
    </xf>
    <xf numFmtId="3" fontId="153" fillId="3" borderId="0" xfId="0" applyNumberFormat="1" applyFont="1" applyFill="1" applyAlignment="1">
      <alignment horizontal="right" wrapText="1"/>
    </xf>
    <xf numFmtId="171" fontId="153" fillId="3" borderId="0" xfId="0" applyNumberFormat="1" applyFont="1" applyFill="1" applyAlignment="1">
      <alignment horizontal="right" wrapText="1"/>
    </xf>
    <xf numFmtId="3" fontId="153" fillId="3" borderId="0" xfId="0" applyNumberFormat="1" applyFont="1" applyFill="1" applyBorder="1" applyAlignment="1">
      <alignment horizontal="right" wrapText="1"/>
    </xf>
    <xf numFmtId="0" fontId="0" fillId="3" borderId="0" xfId="0" applyFont="1" applyFill="1" applyAlignment="1">
      <alignment wrapText="1"/>
    </xf>
    <xf numFmtId="3" fontId="153" fillId="3" borderId="0" xfId="0" applyNumberFormat="1" applyFont="1" applyFill="1" applyBorder="1" applyAlignment="1">
      <alignment wrapText="1"/>
    </xf>
    <xf numFmtId="0" fontId="163" fillId="3" borderId="0" xfId="0" applyFont="1" applyFill="1"/>
    <xf numFmtId="3" fontId="164" fillId="3" borderId="0" xfId="0" applyNumberFormat="1" applyFont="1" applyFill="1" applyBorder="1" applyAlignment="1">
      <alignment horizontal="right" wrapText="1"/>
    </xf>
    <xf numFmtId="0" fontId="0" fillId="3" borderId="0" xfId="0" applyFont="1" applyFill="1" applyBorder="1"/>
    <xf numFmtId="3" fontId="165" fillId="3" borderId="0" xfId="0" applyNumberFormat="1" applyFont="1" applyFill="1" applyBorder="1" applyAlignment="1">
      <alignment horizontal="right" wrapText="1"/>
    </xf>
    <xf numFmtId="0" fontId="166" fillId="3" borderId="0" xfId="0" applyFont="1" applyFill="1"/>
    <xf numFmtId="0" fontId="167" fillId="3" borderId="0" xfId="0" applyFont="1" applyFill="1"/>
    <xf numFmtId="0" fontId="167" fillId="0" borderId="36" xfId="0" applyFont="1" applyFill="1" applyBorder="1"/>
    <xf numFmtId="0" fontId="168" fillId="3" borderId="0" xfId="0" applyFont="1" applyFill="1"/>
    <xf numFmtId="0" fontId="164" fillId="3" borderId="0" xfId="0" applyFont="1" applyFill="1"/>
    <xf numFmtId="0" fontId="162" fillId="3" borderId="0" xfId="0" applyFont="1" applyFill="1" applyAlignment="1">
      <alignment wrapText="1"/>
    </xf>
    <xf numFmtId="0" fontId="169" fillId="3" borderId="0" xfId="0" applyFont="1" applyFill="1" applyAlignment="1">
      <alignment wrapText="1"/>
    </xf>
    <xf numFmtId="0" fontId="169" fillId="3" borderId="0" xfId="0" applyFont="1" applyFill="1"/>
    <xf numFmtId="0" fontId="166" fillId="3" borderId="0" xfId="0" applyFont="1" applyFill="1" applyAlignment="1">
      <alignment wrapText="1"/>
    </xf>
    <xf numFmtId="0" fontId="163" fillId="0" borderId="36" xfId="0" applyFont="1" applyFill="1" applyBorder="1"/>
    <xf numFmtId="0" fontId="151" fillId="3" borderId="0" xfId="0" applyFont="1" applyFill="1" applyBorder="1" applyAlignment="1">
      <alignment horizontal="left" wrapText="1"/>
    </xf>
    <xf numFmtId="0" fontId="152" fillId="3" borderId="0" xfId="0" applyFont="1" applyFill="1" applyBorder="1" applyAlignment="1"/>
    <xf numFmtId="3" fontId="171" fillId="3" borderId="34" xfId="0" applyNumberFormat="1" applyFont="1" applyFill="1" applyBorder="1" applyAlignment="1">
      <alignment wrapText="1"/>
    </xf>
    <xf numFmtId="0" fontId="173" fillId="3" borderId="34" xfId="0" applyFont="1" applyFill="1" applyBorder="1" applyAlignment="1"/>
    <xf numFmtId="0" fontId="170" fillId="3" borderId="34" xfId="0" applyFont="1" applyFill="1" applyBorder="1"/>
    <xf numFmtId="0" fontId="163" fillId="0" borderId="0" xfId="0" applyFont="1" applyFill="1" applyBorder="1"/>
    <xf numFmtId="0" fontId="174" fillId="3" borderId="0" xfId="0" applyFont="1" applyFill="1"/>
    <xf numFmtId="0" fontId="0" fillId="3" borderId="0" xfId="0" applyFont="1" applyFill="1" applyAlignment="1">
      <alignment vertical="center"/>
    </xf>
    <xf numFmtId="3" fontId="171" fillId="3" borderId="0" xfId="0" applyNumberFormat="1" applyFont="1" applyFill="1" applyBorder="1" applyAlignment="1">
      <alignment wrapText="1"/>
    </xf>
    <xf numFmtId="0" fontId="173" fillId="3" borderId="0" xfId="0" applyFont="1" applyFill="1" applyBorder="1" applyAlignment="1"/>
    <xf numFmtId="0" fontId="170" fillId="3" borderId="0" xfId="0" applyFont="1" applyFill="1" applyBorder="1"/>
    <xf numFmtId="3" fontId="176" fillId="3" borderId="34" xfId="0" applyNumberFormat="1" applyFont="1" applyFill="1" applyBorder="1" applyAlignment="1">
      <alignment wrapText="1"/>
    </xf>
    <xf numFmtId="0" fontId="178" fillId="3" borderId="34" xfId="0" applyFont="1" applyFill="1" applyBorder="1" applyAlignment="1"/>
    <xf numFmtId="0" fontId="175" fillId="0" borderId="0" xfId="0" applyFont="1" applyFill="1" applyAlignment="1"/>
    <xf numFmtId="0" fontId="163" fillId="3" borderId="0" xfId="0" applyFont="1" applyFill="1" applyAlignment="1">
      <alignment vertical="center"/>
    </xf>
    <xf numFmtId="170" fontId="174" fillId="3" borderId="0" xfId="0" applyNumberFormat="1" applyFont="1" applyFill="1"/>
    <xf numFmtId="0" fontId="0" fillId="0" borderId="0" xfId="0" applyFont="1" applyFill="1"/>
    <xf numFmtId="0" fontId="157" fillId="0" borderId="0" xfId="0" applyFont="1" applyFill="1"/>
    <xf numFmtId="3" fontId="176" fillId="3" borderId="0" xfId="0" applyNumberFormat="1" applyFont="1" applyFill="1" applyBorder="1" applyAlignment="1">
      <alignment wrapText="1"/>
    </xf>
    <xf numFmtId="0" fontId="177" fillId="3" borderId="0" xfId="0" applyFont="1" applyFill="1" applyBorder="1" applyAlignment="1">
      <alignment horizontal="left" wrapText="1"/>
    </xf>
    <xf numFmtId="0" fontId="178" fillId="3" borderId="0" xfId="0" applyFont="1" applyFill="1" applyBorder="1" applyAlignment="1"/>
    <xf numFmtId="0" fontId="179" fillId="0" borderId="0" xfId="0" applyFont="1" applyAlignment="1">
      <alignment vertical="center"/>
    </xf>
    <xf numFmtId="41" fontId="0" fillId="0" borderId="0" xfId="3685" applyFont="1" applyBorder="1" applyAlignment="1">
      <alignment vertical="center"/>
    </xf>
    <xf numFmtId="41" fontId="0" fillId="0" borderId="0" xfId="3685" applyFont="1" applyAlignment="1">
      <alignment vertical="center"/>
    </xf>
    <xf numFmtId="0" fontId="174" fillId="0" borderId="0" xfId="0" applyFont="1"/>
    <xf numFmtId="1" fontId="135" fillId="4" borderId="0" xfId="0" applyNumberFormat="1" applyFont="1" applyFill="1" applyAlignment="1">
      <alignment horizontal="center"/>
    </xf>
    <xf numFmtId="3" fontId="135" fillId="4" borderId="0" xfId="0" applyNumberFormat="1" applyFont="1" applyFill="1" applyAlignment="1">
      <alignment horizontal="center"/>
    </xf>
    <xf numFmtId="0" fontId="133" fillId="3" borderId="0" xfId="0" applyFont="1" applyFill="1" applyBorder="1"/>
    <xf numFmtId="0" fontId="172" fillId="3" borderId="0" xfId="0" applyFont="1" applyFill="1" applyBorder="1" applyAlignment="1">
      <alignment horizontal="left" wrapText="1"/>
    </xf>
    <xf numFmtId="0" fontId="180" fillId="3" borderId="0" xfId="0" applyFont="1" applyFill="1" applyAlignment="1"/>
    <xf numFmtId="41" fontId="182" fillId="0" borderId="0" xfId="3685" applyFont="1" applyFill="1" applyBorder="1" applyAlignment="1">
      <alignment horizontal="center"/>
    </xf>
    <xf numFmtId="17" fontId="183" fillId="87" borderId="40" xfId="0" quotePrefix="1" applyNumberFormat="1" applyFont="1" applyFill="1" applyBorder="1" applyAlignment="1">
      <alignment horizontal="center" vertical="center" wrapText="1"/>
    </xf>
    <xf numFmtId="17" fontId="183" fillId="0" borderId="0" xfId="0" quotePrefix="1" applyNumberFormat="1" applyFont="1" applyAlignment="1">
      <alignment horizontal="center" vertical="center" wrapText="1"/>
    </xf>
    <xf numFmtId="41" fontId="182" fillId="0" borderId="0" xfId="3685" applyFont="1" applyFill="1" applyBorder="1" applyAlignment="1">
      <alignment horizontal="right" vertical="center"/>
    </xf>
    <xf numFmtId="171" fontId="187" fillId="0" borderId="41" xfId="3684" applyNumberFormat="1" applyFont="1" applyFill="1" applyBorder="1" applyAlignment="1">
      <alignment horizontal="center" vertical="center"/>
    </xf>
    <xf numFmtId="0" fontId="182" fillId="0" borderId="41" xfId="0" applyFont="1" applyBorder="1" applyAlignment="1">
      <alignment horizontal="center" vertical="center"/>
    </xf>
    <xf numFmtId="41" fontId="182" fillId="0" borderId="41" xfId="3685" applyFont="1" applyFill="1" applyBorder="1" applyAlignment="1">
      <alignment horizontal="center" vertical="center"/>
    </xf>
    <xf numFmtId="41" fontId="182" fillId="0" borderId="0" xfId="3685" applyFont="1" applyFill="1" applyBorder="1" applyAlignment="1">
      <alignment horizontal="center" vertical="center"/>
    </xf>
    <xf numFmtId="0" fontId="188" fillId="0" borderId="0" xfId="0" applyFont="1" applyAlignment="1">
      <alignment wrapText="1"/>
    </xf>
    <xf numFmtId="41" fontId="182" fillId="0" borderId="0" xfId="3685" applyFont="1" applyFill="1" applyBorder="1" applyAlignment="1">
      <alignment horizontal="right"/>
    </xf>
    <xf numFmtId="171" fontId="182" fillId="0" borderId="0" xfId="3684" applyNumberFormat="1" applyFont="1" applyFill="1" applyBorder="1" applyAlignment="1">
      <alignment horizontal="center" wrapText="1"/>
    </xf>
    <xf numFmtId="41" fontId="182" fillId="0" borderId="0" xfId="3685" applyFont="1" applyFill="1" applyBorder="1" applyAlignment="1">
      <alignment horizontal="right" wrapText="1"/>
    </xf>
    <xf numFmtId="0" fontId="185" fillId="0" borderId="41" xfId="0" applyFont="1" applyBorder="1" applyAlignment="1">
      <alignment horizontal="left" vertical="center"/>
    </xf>
    <xf numFmtId="41" fontId="185" fillId="0" borderId="41" xfId="3685" applyFont="1" applyFill="1" applyBorder="1" applyAlignment="1">
      <alignment horizontal="right" vertical="center"/>
    </xf>
    <xf numFmtId="171" fontId="185" fillId="0" borderId="41" xfId="3684" applyNumberFormat="1" applyFont="1" applyFill="1" applyBorder="1" applyAlignment="1">
      <alignment horizontal="center" vertical="center"/>
    </xf>
    <xf numFmtId="171" fontId="185" fillId="0" borderId="0" xfId="3684" applyNumberFormat="1" applyFont="1" applyFill="1" applyBorder="1" applyAlignment="1">
      <alignment horizontal="center" vertical="center"/>
    </xf>
    <xf numFmtId="171" fontId="185" fillId="0" borderId="41" xfId="3684" applyNumberFormat="1" applyFont="1" applyFill="1" applyBorder="1" applyAlignment="1">
      <alignment horizontal="right" vertical="center"/>
    </xf>
    <xf numFmtId="0" fontId="188" fillId="0" borderId="0" xfId="0" applyFont="1" applyAlignment="1">
      <alignment vertical="center" wrapText="1"/>
    </xf>
    <xf numFmtId="171" fontId="182" fillId="0" borderId="0" xfId="3684" applyNumberFormat="1" applyFont="1" applyFill="1" applyBorder="1" applyAlignment="1">
      <alignment horizontal="center" vertical="center" wrapText="1"/>
    </xf>
    <xf numFmtId="41" fontId="182" fillId="0" borderId="0" xfId="3685" applyFont="1" applyFill="1" applyBorder="1" applyAlignment="1">
      <alignment horizontal="right" vertical="center" wrapText="1"/>
    </xf>
    <xf numFmtId="0" fontId="189" fillId="87" borderId="42" xfId="0" applyFont="1" applyFill="1" applyBorder="1" applyAlignment="1">
      <alignment horizontal="left" vertical="center" wrapText="1"/>
    </xf>
    <xf numFmtId="41" fontId="183" fillId="87" borderId="42" xfId="3685" applyFont="1" applyFill="1" applyBorder="1" applyAlignment="1">
      <alignment horizontal="right" vertical="center" wrapText="1"/>
    </xf>
    <xf numFmtId="171" fontId="183" fillId="87" borderId="42" xfId="3684" applyNumberFormat="1" applyFont="1" applyFill="1" applyBorder="1" applyAlignment="1">
      <alignment horizontal="center" vertical="center" wrapText="1"/>
    </xf>
    <xf numFmtId="171" fontId="183" fillId="0" borderId="0" xfId="3684" applyNumberFormat="1" applyFont="1" applyFill="1" applyBorder="1" applyAlignment="1">
      <alignment horizontal="center" vertical="center" wrapText="1"/>
    </xf>
    <xf numFmtId="0" fontId="189" fillId="87" borderId="40" xfId="0" applyFont="1" applyFill="1" applyBorder="1" applyAlignment="1">
      <alignment wrapText="1"/>
    </xf>
    <xf numFmtId="171" fontId="183" fillId="87" borderId="40" xfId="3684" applyNumberFormat="1" applyFont="1" applyFill="1" applyBorder="1" applyAlignment="1">
      <alignment horizontal="right" wrapText="1"/>
    </xf>
    <xf numFmtId="171" fontId="183" fillId="87" borderId="40" xfId="3684" applyNumberFormat="1" applyFont="1" applyFill="1" applyBorder="1" applyAlignment="1">
      <alignment horizontal="center" wrapText="1"/>
    </xf>
    <xf numFmtId="171" fontId="183" fillId="0" borderId="0" xfId="3684" applyNumberFormat="1" applyFont="1" applyFill="1" applyBorder="1" applyAlignment="1">
      <alignment horizontal="center" wrapText="1"/>
    </xf>
    <xf numFmtId="0" fontId="190" fillId="0" borderId="0" xfId="0" applyFont="1" applyAlignment="1">
      <alignment wrapText="1"/>
    </xf>
    <xf numFmtId="171" fontId="190" fillId="0" borderId="0" xfId="3684" applyNumberFormat="1" applyFont="1" applyFill="1" applyBorder="1" applyAlignment="1">
      <alignment horizontal="right" wrapText="1"/>
    </xf>
    <xf numFmtId="9" fontId="190" fillId="0" borderId="0" xfId="0" applyNumberFormat="1" applyFont="1" applyAlignment="1">
      <alignment horizontal="right" wrapText="1"/>
    </xf>
    <xf numFmtId="9" fontId="190" fillId="0" borderId="0" xfId="3684" applyFont="1" applyFill="1" applyBorder="1" applyAlignment="1">
      <alignment horizontal="right" wrapText="1"/>
    </xf>
    <xf numFmtId="171" fontId="182" fillId="0" borderId="0" xfId="3684" applyNumberFormat="1" applyFont="1" applyFill="1" applyBorder="1" applyAlignment="1">
      <alignment horizontal="right" wrapText="1"/>
    </xf>
    <xf numFmtId="41" fontId="182" fillId="0" borderId="0" xfId="3685" applyFont="1" applyFill="1" applyBorder="1" applyAlignment="1">
      <alignment horizontal="center" wrapText="1"/>
    </xf>
    <xf numFmtId="41" fontId="185" fillId="0" borderId="41" xfId="3685" applyFont="1" applyFill="1" applyBorder="1" applyAlignment="1">
      <alignment horizontal="center" vertical="center"/>
    </xf>
    <xf numFmtId="41" fontId="185" fillId="0" borderId="0" xfId="3685" applyFont="1" applyFill="1" applyBorder="1" applyAlignment="1">
      <alignment horizontal="center" vertical="center"/>
    </xf>
    <xf numFmtId="41" fontId="157" fillId="3" borderId="0" xfId="0" applyNumberFormat="1" applyFont="1" applyFill="1"/>
    <xf numFmtId="171" fontId="157" fillId="3" borderId="0" xfId="0" applyNumberFormat="1" applyFont="1" applyFill="1"/>
    <xf numFmtId="3" fontId="191" fillId="0" borderId="0" xfId="0" applyNumberFormat="1" applyFont="1" applyAlignment="1">
      <alignment horizontal="left" vertical="center"/>
    </xf>
    <xf numFmtId="250" fontId="191" fillId="0" borderId="0" xfId="3685" applyNumberFormat="1" applyFont="1" applyFill="1" applyBorder="1" applyAlignment="1">
      <alignment horizontal="center" vertical="center"/>
    </xf>
    <xf numFmtId="0" fontId="192" fillId="0" borderId="41" xfId="0" applyFont="1" applyBorder="1" applyAlignment="1">
      <alignment vertical="center"/>
    </xf>
    <xf numFmtId="250" fontId="192" fillId="0" borderId="41" xfId="3685" applyNumberFormat="1" applyFont="1" applyFill="1" applyBorder="1" applyAlignment="1">
      <alignment horizontal="center" vertical="center"/>
    </xf>
    <xf numFmtId="0" fontId="193" fillId="87" borderId="41" xfId="0" applyFont="1" applyFill="1" applyBorder="1" applyAlignment="1">
      <alignment horizontal="left" vertical="center" wrapText="1"/>
    </xf>
    <xf numFmtId="250" fontId="193" fillId="87" borderId="41" xfId="3685" applyNumberFormat="1" applyFont="1" applyFill="1" applyBorder="1" applyAlignment="1">
      <alignment horizontal="center" vertical="center" wrapText="1"/>
    </xf>
    <xf numFmtId="171" fontId="193" fillId="87" borderId="41" xfId="3684" applyNumberFormat="1" applyFont="1" applyFill="1" applyBorder="1" applyAlignment="1">
      <alignment horizontal="center" vertical="center" wrapText="1"/>
    </xf>
    <xf numFmtId="0" fontId="194" fillId="88" borderId="0" xfId="0" applyFont="1" applyFill="1"/>
    <xf numFmtId="3" fontId="194" fillId="88" borderId="0" xfId="0" applyNumberFormat="1" applyFont="1" applyFill="1" applyAlignment="1">
      <alignment horizontal="center" wrapText="1"/>
    </xf>
    <xf numFmtId="0" fontId="195" fillId="88" borderId="0" xfId="0" applyFont="1" applyFill="1"/>
    <xf numFmtId="170" fontId="195" fillId="88" borderId="0" xfId="1" applyNumberFormat="1" applyFont="1" applyFill="1" applyBorder="1" applyAlignment="1">
      <alignment horizontal="center"/>
    </xf>
    <xf numFmtId="250" fontId="196" fillId="0" borderId="0" xfId="3685" applyNumberFormat="1" applyFont="1" applyFill="1" applyBorder="1" applyAlignment="1">
      <alignment horizontal="center" vertical="center"/>
    </xf>
    <xf numFmtId="250" fontId="197" fillId="0" borderId="41" xfId="3685" applyNumberFormat="1" applyFont="1" applyFill="1" applyBorder="1" applyAlignment="1">
      <alignment horizontal="center" vertical="center"/>
    </xf>
    <xf numFmtId="250" fontId="198" fillId="89" borderId="41" xfId="3685" applyNumberFormat="1" applyFont="1" applyFill="1" applyBorder="1" applyAlignment="1">
      <alignment horizontal="center" vertical="center" wrapText="1"/>
    </xf>
    <xf numFmtId="171" fontId="198" fillId="89" borderId="41" xfId="3684" applyNumberFormat="1" applyFont="1" applyFill="1" applyBorder="1" applyAlignment="1">
      <alignment horizontal="center" vertical="center" wrapText="1"/>
    </xf>
    <xf numFmtId="0" fontId="183" fillId="87" borderId="41" xfId="0" applyFont="1" applyFill="1" applyBorder="1" applyAlignment="1">
      <alignment horizontal="center" vertical="center" wrapText="1"/>
    </xf>
    <xf numFmtId="171" fontId="191" fillId="0" borderId="0" xfId="3684" applyNumberFormat="1" applyFont="1" applyFill="1" applyBorder="1" applyAlignment="1">
      <alignment horizontal="center" vertical="center"/>
    </xf>
    <xf numFmtId="171" fontId="192" fillId="0" borderId="41" xfId="3684" applyNumberFormat="1" applyFont="1" applyFill="1" applyBorder="1" applyAlignment="1">
      <alignment horizontal="center" vertical="center"/>
    </xf>
    <xf numFmtId="171" fontId="194" fillId="88" borderId="0" xfId="0" applyNumberFormat="1" applyFont="1" applyFill="1" applyAlignment="1">
      <alignment horizontal="center" wrapText="1"/>
    </xf>
    <xf numFmtId="171" fontId="195" fillId="88" borderId="0" xfId="3684" applyNumberFormat="1" applyFont="1" applyFill="1" applyBorder="1" applyAlignment="1">
      <alignment horizontal="center"/>
    </xf>
    <xf numFmtId="0" fontId="183" fillId="87" borderId="43" xfId="0" applyFont="1" applyFill="1" applyBorder="1" applyAlignment="1">
      <alignment horizontal="center" vertical="center" wrapText="1"/>
    </xf>
    <xf numFmtId="171" fontId="193" fillId="87" borderId="43" xfId="3684" applyNumberFormat="1" applyFont="1" applyFill="1" applyBorder="1" applyAlignment="1">
      <alignment horizontal="center" vertical="center" wrapText="1"/>
    </xf>
    <xf numFmtId="0" fontId="181" fillId="0" borderId="0" xfId="0" applyFont="1" applyAlignment="1">
      <alignment horizontal="center" vertical="center" wrapText="1"/>
    </xf>
    <xf numFmtId="17" fontId="184" fillId="89" borderId="44" xfId="0" applyNumberFormat="1" applyFont="1" applyFill="1" applyBorder="1" applyAlignment="1">
      <alignment horizontal="center" vertical="center" wrapText="1"/>
    </xf>
    <xf numFmtId="0" fontId="20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71" fontId="0" fillId="0" borderId="0" xfId="3684" applyNumberFormat="1" applyFont="1" applyBorder="1" applyAlignment="1">
      <alignment horizontal="center" vertical="center" wrapText="1"/>
    </xf>
    <xf numFmtId="0" fontId="201" fillId="0" borderId="41" xfId="0" applyFont="1" applyBorder="1" applyAlignment="1">
      <alignment horizontal="left" vertical="center" wrapText="1"/>
    </xf>
    <xf numFmtId="41" fontId="201" fillId="0" borderId="41" xfId="3685" applyFont="1" applyBorder="1" applyAlignment="1">
      <alignment horizontal="center" vertical="center"/>
    </xf>
    <xf numFmtId="171" fontId="154" fillId="0" borderId="0" xfId="3684" applyNumberFormat="1" applyFont="1" applyFill="1" applyBorder="1" applyAlignment="1">
      <alignment horizontal="right" vertical="center" wrapText="1"/>
    </xf>
    <xf numFmtId="0" fontId="184" fillId="89" borderId="41" xfId="0" applyFont="1" applyFill="1" applyBorder="1" applyAlignment="1">
      <alignment horizontal="left" vertical="center" wrapText="1" indent="1"/>
    </xf>
    <xf numFmtId="3" fontId="184" fillId="89" borderId="41" xfId="3685" applyNumberFormat="1" applyFont="1" applyFill="1" applyBorder="1" applyAlignment="1">
      <alignment horizontal="right" vertical="center" wrapText="1"/>
    </xf>
    <xf numFmtId="171" fontId="184" fillId="89" borderId="41" xfId="3684" applyNumberFormat="1" applyFont="1" applyFill="1" applyBorder="1" applyAlignment="1">
      <alignment horizontal="center" vertical="center" wrapText="1"/>
    </xf>
    <xf numFmtId="41" fontId="187" fillId="0" borderId="41" xfId="3685" applyFont="1" applyFill="1" applyBorder="1" applyAlignment="1">
      <alignment horizontal="center" vertical="center"/>
    </xf>
    <xf numFmtId="171" fontId="183" fillId="87" borderId="41" xfId="3684" applyNumberFormat="1" applyFont="1" applyFill="1" applyBorder="1" applyAlignment="1">
      <alignment horizontal="center" vertical="center" wrapText="1"/>
    </xf>
    <xf numFmtId="0" fontId="161" fillId="0" borderId="0" xfId="0" applyFont="1" applyAlignment="1">
      <alignment horizontal="left" vertical="center" indent="2"/>
    </xf>
    <xf numFmtId="0" fontId="185" fillId="0" borderId="0" xfId="0" applyFont="1" applyAlignment="1">
      <alignment horizontal="center" vertical="center" wrapText="1"/>
    </xf>
    <xf numFmtId="0" fontId="203" fillId="0" borderId="0" xfId="3686"/>
    <xf numFmtId="0" fontId="204" fillId="3" borderId="0" xfId="0" applyFont="1" applyFill="1" applyAlignment="1"/>
    <xf numFmtId="0" fontId="164" fillId="3" borderId="0" xfId="0" applyFont="1" applyFill="1" applyAlignment="1">
      <alignment wrapText="1"/>
    </xf>
    <xf numFmtId="41" fontId="153" fillId="3" borderId="0" xfId="3685" applyFont="1" applyFill="1"/>
    <xf numFmtId="0" fontId="206" fillId="0" borderId="0" xfId="0" applyFont="1" applyAlignment="1">
      <alignment vertical="center" wrapText="1"/>
    </xf>
    <xf numFmtId="0" fontId="199" fillId="0" borderId="0" xfId="0" applyFont="1" applyAlignment="1">
      <alignment horizontal="center" vertical="center" wrapText="1"/>
    </xf>
    <xf numFmtId="0" fontId="207" fillId="2" borderId="37" xfId="0" applyFont="1" applyFill="1" applyBorder="1" applyAlignment="1">
      <alignment horizontal="center" vertical="center" wrapText="1"/>
    </xf>
    <xf numFmtId="0" fontId="165" fillId="3" borderId="0" xfId="0" applyFont="1" applyFill="1"/>
    <xf numFmtId="0" fontId="154" fillId="87" borderId="41" xfId="0" applyFont="1" applyFill="1" applyBorder="1"/>
    <xf numFmtId="41" fontId="154" fillId="87" borderId="41" xfId="3685" applyFont="1" applyFill="1" applyBorder="1" applyAlignment="1">
      <alignment horizontal="center"/>
    </xf>
    <xf numFmtId="0" fontId="157" fillId="0" borderId="0" xfId="0" applyFont="1"/>
    <xf numFmtId="41" fontId="157" fillId="0" borderId="0" xfId="3685" applyFont="1" applyFill="1" applyBorder="1" applyAlignment="1">
      <alignment horizontal="center"/>
    </xf>
    <xf numFmtId="171" fontId="157" fillId="0" borderId="0" xfId="3684" applyNumberFormat="1" applyFont="1" applyFill="1" applyBorder="1"/>
    <xf numFmtId="0" fontId="166" fillId="3" borderId="0" xfId="0" applyFont="1" applyFill="1" applyAlignment="1">
      <alignment vertical="center"/>
    </xf>
    <xf numFmtId="0" fontId="199" fillId="0" borderId="40" xfId="0" applyFont="1" applyBorder="1" applyAlignment="1">
      <alignment horizontal="center" vertical="center" wrapText="1"/>
    </xf>
    <xf numFmtId="41" fontId="208" fillId="0" borderId="0" xfId="3685" applyFont="1" applyFill="1" applyBorder="1" applyAlignment="1">
      <alignment horizontal="center"/>
    </xf>
    <xf numFmtId="0" fontId="201" fillId="0" borderId="41" xfId="0" applyFont="1" applyBorder="1"/>
    <xf numFmtId="41" fontId="201" fillId="0" borderId="41" xfId="3685" applyFont="1" applyFill="1" applyBorder="1" applyAlignment="1">
      <alignment horizontal="center"/>
    </xf>
    <xf numFmtId="41" fontId="157" fillId="0" borderId="0" xfId="0" applyNumberFormat="1" applyFont="1"/>
    <xf numFmtId="0" fontId="165" fillId="0" borderId="0" xfId="0" applyFont="1"/>
    <xf numFmtId="3" fontId="165" fillId="3" borderId="0" xfId="0" applyNumberFormat="1" applyFont="1" applyFill="1" applyAlignment="1">
      <alignment horizontal="right" wrapText="1"/>
    </xf>
    <xf numFmtId="0" fontId="204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Border="1"/>
    <xf numFmtId="0" fontId="0" fillId="0" borderId="36" xfId="0" applyFont="1" applyBorder="1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1" fontId="209" fillId="0" borderId="40" xfId="0" applyNumberFormat="1" applyFont="1" applyBorder="1" applyAlignment="1">
      <alignment vertical="center"/>
    </xf>
    <xf numFmtId="17" fontId="154" fillId="87" borderId="40" xfId="0" quotePrefix="1" applyNumberFormat="1" applyFont="1" applyFill="1" applyBorder="1" applyAlignment="1">
      <alignment horizontal="center" vertical="center" wrapText="1"/>
    </xf>
    <xf numFmtId="17" fontId="154" fillId="0" borderId="0" xfId="0" quotePrefix="1" applyNumberFormat="1" applyFont="1" applyAlignment="1">
      <alignment horizontal="center" vertical="center" wrapText="1"/>
    </xf>
    <xf numFmtId="0" fontId="157" fillId="0" borderId="0" xfId="0" applyFont="1" applyAlignment="1">
      <alignment horizontal="left" vertical="center"/>
    </xf>
    <xf numFmtId="41" fontId="157" fillId="0" borderId="0" xfId="3685" applyFont="1" applyFill="1" applyBorder="1" applyAlignment="1">
      <alignment vertical="center"/>
    </xf>
    <xf numFmtId="171" fontId="157" fillId="0" borderId="0" xfId="3684" applyNumberFormat="1" applyFont="1" applyFill="1" applyBorder="1" applyAlignment="1">
      <alignment horizontal="center" vertical="center"/>
    </xf>
    <xf numFmtId="41" fontId="157" fillId="0" borderId="0" xfId="3685" applyFont="1" applyFill="1" applyBorder="1" applyAlignment="1">
      <alignment horizontal="right" vertical="center"/>
    </xf>
    <xf numFmtId="0" fontId="157" fillId="0" borderId="0" xfId="0" applyFont="1" applyAlignment="1">
      <alignment vertical="center"/>
    </xf>
    <xf numFmtId="0" fontId="201" fillId="0" borderId="41" xfId="0" applyFont="1" applyBorder="1" applyAlignment="1">
      <alignment horizontal="left" vertical="center"/>
    </xf>
    <xf numFmtId="171" fontId="201" fillId="0" borderId="0" xfId="3684" applyNumberFormat="1" applyFont="1" applyFill="1" applyBorder="1" applyAlignment="1">
      <alignment horizontal="center" vertical="center"/>
    </xf>
    <xf numFmtId="41" fontId="184" fillId="89" borderId="41" xfId="3685" applyFont="1" applyFill="1" applyBorder="1" applyAlignment="1">
      <alignment horizontal="right" vertical="center"/>
    </xf>
    <xf numFmtId="171" fontId="184" fillId="89" borderId="41" xfId="3684" applyNumberFormat="1" applyFont="1" applyFill="1" applyBorder="1" applyAlignment="1">
      <alignment horizontal="center" vertical="center"/>
    </xf>
    <xf numFmtId="171" fontId="184" fillId="0" borderId="0" xfId="3684" applyNumberFormat="1" applyFont="1" applyFill="1" applyBorder="1" applyAlignment="1">
      <alignment horizontal="center" vertical="center"/>
    </xf>
    <xf numFmtId="171" fontId="201" fillId="0" borderId="41" xfId="3684" applyNumberFormat="1" applyFont="1" applyBorder="1" applyAlignment="1">
      <alignment horizontal="right" vertical="center"/>
    </xf>
    <xf numFmtId="41" fontId="201" fillId="0" borderId="41" xfId="3685" applyFont="1" applyBorder="1" applyAlignment="1">
      <alignment horizontal="right" vertical="center"/>
    </xf>
    <xf numFmtId="171" fontId="184" fillId="89" borderId="41" xfId="3684" applyNumberFormat="1" applyFont="1" applyFill="1" applyBorder="1" applyAlignment="1">
      <alignment horizontal="right" vertical="center"/>
    </xf>
    <xf numFmtId="41" fontId="211" fillId="0" borderId="0" xfId="0" applyNumberFormat="1" applyFont="1" applyAlignment="1">
      <alignment vertical="center"/>
    </xf>
    <xf numFmtId="0" fontId="157" fillId="0" borderId="41" xfId="0" applyFont="1" applyBorder="1" applyAlignment="1">
      <alignment horizontal="center" vertical="center"/>
    </xf>
    <xf numFmtId="41" fontId="157" fillId="0" borderId="41" xfId="3685" applyFont="1" applyFill="1" applyBorder="1" applyAlignment="1">
      <alignment horizontal="center" vertical="center"/>
    </xf>
    <xf numFmtId="41" fontId="157" fillId="0" borderId="0" xfId="3685" applyFont="1" applyFill="1" applyBorder="1" applyAlignment="1">
      <alignment horizontal="center" vertical="center"/>
    </xf>
    <xf numFmtId="0" fontId="212" fillId="0" borderId="0" xfId="0" applyFont="1" applyAlignment="1">
      <alignment wrapText="1"/>
    </xf>
    <xf numFmtId="41" fontId="157" fillId="0" borderId="0" xfId="3685" applyFont="1" applyFill="1" applyBorder="1" applyAlignment="1">
      <alignment horizontal="right"/>
    </xf>
    <xf numFmtId="171" fontId="157" fillId="0" borderId="0" xfId="3684" applyNumberFormat="1" applyFont="1" applyFill="1" applyBorder="1" applyAlignment="1">
      <alignment horizontal="center" wrapText="1"/>
    </xf>
    <xf numFmtId="41" fontId="157" fillId="0" borderId="0" xfId="3685" applyFont="1" applyFill="1" applyBorder="1" applyAlignment="1">
      <alignment horizontal="right" wrapText="1"/>
    </xf>
    <xf numFmtId="0" fontId="199" fillId="0" borderId="41" xfId="0" applyFont="1" applyBorder="1" applyAlignment="1">
      <alignment horizontal="left" vertical="center"/>
    </xf>
    <xf numFmtId="41" fontId="199" fillId="0" borderId="41" xfId="3685" applyFont="1" applyFill="1" applyBorder="1" applyAlignment="1">
      <alignment horizontal="right" vertical="center"/>
    </xf>
    <xf numFmtId="171" fontId="199" fillId="0" borderId="41" xfId="3684" applyNumberFormat="1" applyFont="1" applyFill="1" applyBorder="1" applyAlignment="1">
      <alignment horizontal="center" vertical="center"/>
    </xf>
    <xf numFmtId="171" fontId="199" fillId="0" borderId="0" xfId="3684" applyNumberFormat="1" applyFont="1" applyFill="1" applyBorder="1" applyAlignment="1">
      <alignment horizontal="center" vertical="center"/>
    </xf>
    <xf numFmtId="171" fontId="199" fillId="0" borderId="41" xfId="3684" applyNumberFormat="1" applyFont="1" applyFill="1" applyBorder="1" applyAlignment="1">
      <alignment horizontal="right" vertical="center"/>
    </xf>
    <xf numFmtId="0" fontId="212" fillId="0" borderId="0" xfId="0" applyFont="1" applyAlignment="1">
      <alignment vertical="center" wrapText="1"/>
    </xf>
    <xf numFmtId="171" fontId="157" fillId="0" borderId="0" xfId="3684" applyNumberFormat="1" applyFont="1" applyFill="1" applyBorder="1" applyAlignment="1">
      <alignment horizontal="center" vertical="center" wrapText="1"/>
    </xf>
    <xf numFmtId="41" fontId="157" fillId="0" borderId="0" xfId="3685" applyFont="1" applyFill="1" applyBorder="1" applyAlignment="1">
      <alignment horizontal="right" vertical="center" wrapText="1"/>
    </xf>
    <xf numFmtId="0" fontId="155" fillId="87" borderId="42" xfId="0" applyFont="1" applyFill="1" applyBorder="1" applyAlignment="1">
      <alignment horizontal="left" vertical="center" wrapText="1"/>
    </xf>
    <xf numFmtId="41" fontId="154" fillId="87" borderId="42" xfId="3685" applyFont="1" applyFill="1" applyBorder="1" applyAlignment="1">
      <alignment horizontal="right" vertical="center" wrapText="1"/>
    </xf>
    <xf numFmtId="171" fontId="154" fillId="87" borderId="42" xfId="3684" applyNumberFormat="1" applyFont="1" applyFill="1" applyBorder="1" applyAlignment="1">
      <alignment horizontal="center" vertical="center" wrapText="1"/>
    </xf>
    <xf numFmtId="171" fontId="154" fillId="0" borderId="0" xfId="3684" applyNumberFormat="1" applyFont="1" applyFill="1" applyBorder="1" applyAlignment="1">
      <alignment horizontal="center" vertical="center" wrapText="1"/>
    </xf>
    <xf numFmtId="0" fontId="155" fillId="87" borderId="40" xfId="0" applyFont="1" applyFill="1" applyBorder="1" applyAlignment="1">
      <alignment wrapText="1"/>
    </xf>
    <xf numFmtId="171" fontId="154" fillId="87" borderId="40" xfId="3684" applyNumberFormat="1" applyFont="1" applyFill="1" applyBorder="1" applyAlignment="1">
      <alignment horizontal="right" wrapText="1"/>
    </xf>
    <xf numFmtId="171" fontId="154" fillId="87" borderId="40" xfId="3684" applyNumberFormat="1" applyFont="1" applyFill="1" applyBorder="1" applyAlignment="1">
      <alignment horizontal="center" wrapText="1"/>
    </xf>
    <xf numFmtId="171" fontId="154" fillId="0" borderId="0" xfId="3684" applyNumberFormat="1" applyFont="1" applyFill="1" applyBorder="1" applyAlignment="1">
      <alignment horizontal="center" wrapText="1"/>
    </xf>
    <xf numFmtId="0" fontId="161" fillId="0" borderId="0" xfId="0" applyFont="1" applyAlignment="1">
      <alignment wrapText="1"/>
    </xf>
    <xf numFmtId="171" fontId="161" fillId="0" borderId="0" xfId="3684" applyNumberFormat="1" applyFont="1" applyFill="1" applyBorder="1" applyAlignment="1">
      <alignment horizontal="right" wrapText="1"/>
    </xf>
    <xf numFmtId="9" fontId="161" fillId="0" borderId="0" xfId="0" applyNumberFormat="1" applyFont="1" applyAlignment="1">
      <alignment horizontal="right" wrapText="1"/>
    </xf>
    <xf numFmtId="9" fontId="161" fillId="0" borderId="0" xfId="3684" applyFont="1" applyFill="1" applyBorder="1" applyAlignment="1">
      <alignment horizontal="right" wrapText="1"/>
    </xf>
    <xf numFmtId="171" fontId="157" fillId="0" borderId="0" xfId="3684" applyNumberFormat="1" applyFont="1" applyFill="1" applyBorder="1" applyAlignment="1">
      <alignment horizontal="right" wrapText="1"/>
    </xf>
    <xf numFmtId="0" fontId="204" fillId="0" borderId="0" xfId="0" applyFont="1" applyFill="1" applyAlignment="1"/>
    <xf numFmtId="0" fontId="213" fillId="0" borderId="0" xfId="0" applyFont="1" applyFill="1" applyAlignment="1"/>
    <xf numFmtId="17" fontId="206" fillId="0" borderId="0" xfId="0" applyNumberFormat="1" applyFont="1" applyAlignment="1">
      <alignment horizontal="center" vertical="center" wrapText="1"/>
    </xf>
    <xf numFmtId="41" fontId="184" fillId="87" borderId="0" xfId="3685" applyFont="1" applyFill="1" applyBorder="1" applyAlignment="1">
      <alignment horizontal="left"/>
    </xf>
    <xf numFmtId="41" fontId="184" fillId="87" borderId="0" xfId="3685" applyFont="1" applyFill="1" applyBorder="1" applyAlignment="1">
      <alignment horizontal="right"/>
    </xf>
    <xf numFmtId="41" fontId="161" fillId="0" borderId="0" xfId="3685" applyFont="1" applyFill="1" applyBorder="1" applyAlignment="1">
      <alignment vertical="center"/>
    </xf>
    <xf numFmtId="41" fontId="184" fillId="87" borderId="0" xfId="3685" applyFont="1" applyFill="1" applyBorder="1" applyAlignment="1">
      <alignment horizontal="right" vertical="center" wrapText="1"/>
    </xf>
    <xf numFmtId="0" fontId="161" fillId="88" borderId="0" xfId="0" applyFont="1" applyFill="1" applyAlignment="1">
      <alignment horizontal="left" vertical="center" indent="2"/>
    </xf>
    <xf numFmtId="43" fontId="214" fillId="88" borderId="40" xfId="7" applyNumberFormat="1" applyFont="1" applyFill="1" applyBorder="1" applyAlignment="1">
      <alignment horizontal="left" wrapText="1"/>
    </xf>
    <xf numFmtId="17" fontId="215" fillId="88" borderId="40" xfId="0" applyNumberFormat="1" applyFont="1" applyFill="1" applyBorder="1" applyAlignment="1">
      <alignment horizontal="center" vertical="center" wrapText="1"/>
    </xf>
    <xf numFmtId="0" fontId="147" fillId="0" borderId="40" xfId="0" applyFont="1" applyBorder="1" applyAlignment="1">
      <alignment horizontal="left" vertical="center" wrapText="1"/>
    </xf>
    <xf numFmtId="0" fontId="201" fillId="88" borderId="40" xfId="0" quotePrefix="1" applyFont="1" applyFill="1" applyBorder="1" applyAlignment="1">
      <alignment horizontal="center" vertical="center" wrapText="1"/>
    </xf>
    <xf numFmtId="0" fontId="201" fillId="0" borderId="0" xfId="0" quotePrefix="1" applyFont="1" applyAlignment="1">
      <alignment horizontal="center" vertical="center" wrapText="1"/>
    </xf>
    <xf numFmtId="0" fontId="147" fillId="88" borderId="40" xfId="0" quotePrefix="1" applyFont="1" applyFill="1" applyBorder="1" applyAlignment="1">
      <alignment horizontal="center" vertical="center" wrapText="1"/>
    </xf>
    <xf numFmtId="170" fontId="157" fillId="88" borderId="0" xfId="1" applyNumberFormat="1" applyFont="1" applyFill="1" applyBorder="1" applyAlignment="1">
      <alignment horizontal="left" vertical="center" wrapText="1"/>
    </xf>
    <xf numFmtId="41" fontId="157" fillId="0" borderId="0" xfId="3685" applyFont="1" applyFill="1" applyBorder="1" applyAlignment="1">
      <alignment vertical="center" wrapText="1"/>
    </xf>
    <xf numFmtId="41" fontId="147" fillId="0" borderId="0" xfId="3685" applyFont="1" applyFill="1" applyBorder="1" applyAlignment="1">
      <alignment vertical="center" wrapText="1"/>
    </xf>
    <xf numFmtId="41" fontId="201" fillId="0" borderId="41" xfId="3685" applyFont="1" applyFill="1" applyBorder="1" applyAlignment="1">
      <alignment vertical="center" wrapText="1"/>
    </xf>
    <xf numFmtId="41" fontId="216" fillId="0" borderId="0" xfId="3685" applyFont="1" applyFill="1" applyBorder="1" applyAlignment="1"/>
    <xf numFmtId="41" fontId="147" fillId="0" borderId="41" xfId="3685" applyFont="1" applyFill="1" applyBorder="1" applyAlignment="1">
      <alignment vertical="center" wrapText="1"/>
    </xf>
    <xf numFmtId="170" fontId="208" fillId="88" borderId="0" xfId="1" applyNumberFormat="1" applyFont="1" applyFill="1" applyBorder="1" applyAlignment="1">
      <alignment horizontal="left" vertical="center" wrapText="1"/>
    </xf>
    <xf numFmtId="41" fontId="206" fillId="0" borderId="0" xfId="3685" applyFont="1" applyFill="1" applyBorder="1" applyAlignment="1">
      <alignment vertical="center" wrapText="1"/>
    </xf>
    <xf numFmtId="41" fontId="217" fillId="0" borderId="0" xfId="3685" applyFont="1" applyFill="1" applyBorder="1" applyAlignment="1">
      <alignment vertical="center" wrapText="1"/>
    </xf>
    <xf numFmtId="0" fontId="184" fillId="89" borderId="41" xfId="0" applyFont="1" applyFill="1" applyBorder="1" applyAlignment="1">
      <alignment horizontal="center" vertical="center" wrapText="1"/>
    </xf>
    <xf numFmtId="0" fontId="157" fillId="0" borderId="0" xfId="0" applyFont="1" applyAlignment="1">
      <alignment horizontal="left" vertical="center" indent="2"/>
    </xf>
    <xf numFmtId="3" fontId="157" fillId="0" borderId="0" xfId="1" applyNumberFormat="1" applyFont="1" applyFill="1" applyBorder="1" applyAlignment="1">
      <alignment horizontal="right" vertical="center"/>
    </xf>
    <xf numFmtId="171" fontId="157" fillId="0" borderId="0" xfId="3684" applyNumberFormat="1" applyFont="1" applyFill="1" applyBorder="1" applyAlignment="1">
      <alignment horizontal="right" vertical="center"/>
    </xf>
    <xf numFmtId="41" fontId="218" fillId="0" borderId="41" xfId="3685" applyFont="1" applyFill="1" applyBorder="1" applyAlignment="1">
      <alignment horizontal="right" vertical="center"/>
    </xf>
    <xf numFmtId="171" fontId="218" fillId="0" borderId="41" xfId="3684" applyNumberFormat="1" applyFont="1" applyFill="1" applyBorder="1" applyAlignment="1">
      <alignment horizontal="right" vertical="center"/>
    </xf>
    <xf numFmtId="171" fontId="218" fillId="0" borderId="41" xfId="3684" applyNumberFormat="1" applyFont="1" applyFill="1" applyBorder="1" applyAlignment="1">
      <alignment horizontal="center" vertical="center"/>
    </xf>
    <xf numFmtId="0" fontId="218" fillId="0" borderId="41" xfId="0" applyFont="1" applyBorder="1" applyAlignment="1">
      <alignment horizontal="left" vertical="center" indent="1"/>
    </xf>
    <xf numFmtId="0" fontId="184" fillId="89" borderId="41" xfId="0" applyFont="1" applyFill="1" applyBorder="1" applyAlignment="1">
      <alignment horizontal="left" vertical="center" indent="1"/>
    </xf>
    <xf numFmtId="171" fontId="184" fillId="89" borderId="43" xfId="3684" applyNumberFormat="1" applyFont="1" applyFill="1" applyBorder="1" applyAlignment="1">
      <alignment horizontal="center" vertical="center"/>
    </xf>
    <xf numFmtId="0" fontId="184" fillId="89" borderId="43" xfId="0" applyFont="1" applyFill="1" applyBorder="1" applyAlignment="1">
      <alignment horizontal="center" vertical="center" wrapText="1"/>
    </xf>
    <xf numFmtId="0" fontId="201" fillId="0" borderId="0" xfId="0" applyFont="1" applyBorder="1" applyAlignment="1">
      <alignment horizontal="center" vertical="center" wrapText="1"/>
    </xf>
    <xf numFmtId="0" fontId="184" fillId="0" borderId="0" xfId="0" applyFont="1" applyBorder="1" applyAlignment="1">
      <alignment horizontal="center" vertical="center" wrapText="1"/>
    </xf>
    <xf numFmtId="171" fontId="218" fillId="0" borderId="0" xfId="3684" applyNumberFormat="1" applyFont="1" applyFill="1" applyBorder="1" applyAlignment="1">
      <alignment horizontal="right" vertical="center"/>
    </xf>
    <xf numFmtId="171" fontId="184" fillId="89" borderId="0" xfId="3684" applyNumberFormat="1" applyFont="1" applyFill="1" applyBorder="1" applyAlignment="1">
      <alignment horizontal="right" vertical="center"/>
    </xf>
    <xf numFmtId="0" fontId="166" fillId="3" borderId="0" xfId="0" applyFont="1" applyFill="1" applyBorder="1"/>
    <xf numFmtId="0" fontId="203" fillId="0" borderId="0" xfId="3686" applyFill="1"/>
    <xf numFmtId="171" fontId="201" fillId="0" borderId="41" xfId="3684" applyNumberFormat="1" applyFont="1" applyFill="1" applyBorder="1" applyAlignment="1">
      <alignment horizontal="center" vertical="center"/>
    </xf>
    <xf numFmtId="171" fontId="201" fillId="0" borderId="41" xfId="3684" applyNumberFormat="1" applyFont="1" applyBorder="1" applyAlignment="1">
      <alignment horizontal="center" vertical="center"/>
    </xf>
    <xf numFmtId="171" fontId="184" fillId="89" borderId="41" xfId="3684" applyNumberFormat="1" applyFont="1" applyFill="1" applyBorder="1" applyAlignment="1">
      <alignment horizontal="center" vertical="center"/>
    </xf>
    <xf numFmtId="0" fontId="199" fillId="0" borderId="0" xfId="0" applyFont="1" applyAlignment="1">
      <alignment horizontal="center" vertical="center" wrapText="1"/>
    </xf>
    <xf numFmtId="0" fontId="201" fillId="0" borderId="0" xfId="0" applyFont="1" applyAlignment="1">
      <alignment horizontal="center" vertical="center" wrapText="1"/>
    </xf>
    <xf numFmtId="0" fontId="219" fillId="0" borderId="0" xfId="0" applyFont="1" applyAlignment="1">
      <alignment vertical="center" wrapText="1"/>
    </xf>
    <xf numFmtId="0" fontId="184" fillId="89" borderId="41" xfId="0" applyFont="1" applyFill="1" applyBorder="1"/>
    <xf numFmtId="41" fontId="184" fillId="89" borderId="41" xfId="3685" applyFont="1" applyFill="1" applyBorder="1" applyAlignment="1">
      <alignment horizontal="center"/>
    </xf>
    <xf numFmtId="171" fontId="184" fillId="89" borderId="41" xfId="3684" applyNumberFormat="1" applyFont="1" applyFill="1" applyBorder="1"/>
    <xf numFmtId="17" fontId="184" fillId="89" borderId="40" xfId="0" quotePrefix="1" applyNumberFormat="1" applyFont="1" applyFill="1" applyBorder="1" applyAlignment="1">
      <alignment horizontal="center" vertical="center" wrapText="1"/>
    </xf>
    <xf numFmtId="17" fontId="184" fillId="0" borderId="0" xfId="0" quotePrefix="1" applyNumberFormat="1" applyFont="1" applyAlignment="1">
      <alignment horizontal="center" vertical="center" wrapText="1"/>
    </xf>
    <xf numFmtId="0" fontId="184" fillId="89" borderId="48" xfId="0" applyFont="1" applyFill="1" applyBorder="1" applyAlignment="1">
      <alignment horizontal="left" vertical="center"/>
    </xf>
    <xf numFmtId="41" fontId="184" fillId="89" borderId="41" xfId="3685" applyFont="1" applyFill="1" applyBorder="1" applyAlignment="1">
      <alignment vertical="center"/>
    </xf>
    <xf numFmtId="0" fontId="201" fillId="90" borderId="41" xfId="0" applyFont="1" applyFill="1" applyBorder="1" applyAlignment="1">
      <alignment horizontal="left" vertical="center"/>
    </xf>
    <xf numFmtId="41" fontId="201" fillId="90" borderId="41" xfId="3685" applyFont="1" applyFill="1" applyBorder="1" applyAlignment="1">
      <alignment vertical="center"/>
    </xf>
    <xf numFmtId="171" fontId="201" fillId="90" borderId="41" xfId="3684" applyNumberFormat="1" applyFont="1" applyFill="1" applyBorder="1" applyAlignment="1">
      <alignment horizontal="center" vertical="center"/>
    </xf>
    <xf numFmtId="41" fontId="201" fillId="90" borderId="41" xfId="3685" applyFont="1" applyFill="1" applyBorder="1" applyAlignment="1">
      <alignment horizontal="right" vertical="center"/>
    </xf>
    <xf numFmtId="171" fontId="201" fillId="0" borderId="41" xfId="3684" applyNumberFormat="1" applyFont="1" applyBorder="1" applyAlignment="1">
      <alignment vertical="center"/>
    </xf>
    <xf numFmtId="41" fontId="201" fillId="0" borderId="41" xfId="3685" applyFont="1" applyBorder="1" applyAlignment="1">
      <alignment vertical="center"/>
    </xf>
    <xf numFmtId="171" fontId="184" fillId="89" borderId="41" xfId="3684" applyNumberFormat="1" applyFont="1" applyFill="1" applyBorder="1" applyAlignment="1">
      <alignment vertical="center"/>
    </xf>
    <xf numFmtId="171" fontId="157" fillId="0" borderId="0" xfId="3684" applyNumberFormat="1" applyFont="1" applyFill="1" applyBorder="1" applyAlignment="1">
      <alignment horizontal="right" vertical="center" wrapText="1"/>
    </xf>
    <xf numFmtId="41" fontId="199" fillId="0" borderId="41" xfId="3685" applyFont="1" applyBorder="1" applyAlignment="1">
      <alignment horizontal="right" vertical="center"/>
    </xf>
    <xf numFmtId="171" fontId="199" fillId="0" borderId="41" xfId="3684" applyNumberFormat="1" applyFont="1" applyBorder="1" applyAlignment="1">
      <alignment horizontal="right" vertical="center"/>
    </xf>
    <xf numFmtId="41" fontId="184" fillId="89" borderId="42" xfId="3685" applyFont="1" applyFill="1" applyBorder="1" applyAlignment="1">
      <alignment horizontal="right" vertical="center" wrapText="1"/>
    </xf>
    <xf numFmtId="171" fontId="184" fillId="89" borderId="42" xfId="3684" applyNumberFormat="1" applyFont="1" applyFill="1" applyBorder="1" applyAlignment="1">
      <alignment horizontal="right" vertical="center" wrapText="1"/>
    </xf>
    <xf numFmtId="171" fontId="184" fillId="89" borderId="40" xfId="3684" applyNumberFormat="1" applyFont="1" applyFill="1" applyBorder="1" applyAlignment="1">
      <alignment horizontal="right" wrapText="1"/>
    </xf>
    <xf numFmtId="41" fontId="157" fillId="0" borderId="0" xfId="3685" applyFont="1" applyAlignment="1">
      <alignment horizontal="right"/>
    </xf>
    <xf numFmtId="171" fontId="199" fillId="0" borderId="0" xfId="3684" applyNumberFormat="1" applyFont="1" applyFill="1" applyBorder="1" applyAlignment="1">
      <alignment horizontal="right" vertical="center"/>
    </xf>
    <xf numFmtId="41" fontId="199" fillId="0" borderId="0" xfId="3685" applyFont="1" applyFill="1" applyBorder="1" applyAlignment="1">
      <alignment horizontal="right" vertical="center"/>
    </xf>
    <xf numFmtId="41" fontId="157" fillId="0" borderId="0" xfId="0" applyNumberFormat="1" applyFont="1" applyAlignment="1">
      <alignment vertical="center"/>
    </xf>
    <xf numFmtId="41" fontId="157" fillId="0" borderId="40" xfId="0" applyNumberFormat="1" applyFont="1" applyBorder="1" applyAlignment="1">
      <alignment vertical="center"/>
    </xf>
    <xf numFmtId="0" fontId="184" fillId="89" borderId="41" xfId="0" applyFont="1" applyFill="1" applyBorder="1" applyAlignment="1">
      <alignment horizontal="center" vertical="center" wrapText="1"/>
    </xf>
    <xf numFmtId="3" fontId="196" fillId="0" borderId="0" xfId="0" applyNumberFormat="1" applyFont="1" applyAlignment="1">
      <alignment horizontal="left" vertical="center"/>
    </xf>
    <xf numFmtId="0" fontId="197" fillId="0" borderId="41" xfId="0" applyFont="1" applyBorder="1" applyAlignment="1">
      <alignment vertical="center"/>
    </xf>
    <xf numFmtId="0" fontId="198" fillId="89" borderId="48" xfId="0" applyFont="1" applyFill="1" applyBorder="1" applyAlignment="1">
      <alignment horizontal="left" vertical="center" wrapText="1"/>
    </xf>
    <xf numFmtId="250" fontId="198" fillId="89" borderId="43" xfId="3685" applyNumberFormat="1" applyFont="1" applyFill="1" applyBorder="1" applyAlignment="1">
      <alignment horizontal="center" vertical="center" wrapText="1"/>
    </xf>
    <xf numFmtId="171" fontId="198" fillId="89" borderId="43" xfId="3684" applyNumberFormat="1" applyFont="1" applyFill="1" applyBorder="1" applyAlignment="1">
      <alignment horizontal="center" vertical="center" wrapText="1"/>
    </xf>
    <xf numFmtId="171" fontId="196" fillId="0" borderId="0" xfId="3684" applyNumberFormat="1" applyFont="1" applyFill="1" applyBorder="1" applyAlignment="1">
      <alignment horizontal="center" vertical="center"/>
    </xf>
    <xf numFmtId="171" fontId="197" fillId="0" borderId="41" xfId="3684" applyNumberFormat="1" applyFont="1" applyFill="1" applyBorder="1" applyAlignment="1">
      <alignment horizontal="center" vertical="center"/>
    </xf>
    <xf numFmtId="0" fontId="198" fillId="89" borderId="48" xfId="0" applyFont="1" applyFill="1" applyBorder="1" applyAlignment="1">
      <alignment horizontal="left" vertical="center" wrapText="1" indent="1"/>
    </xf>
    <xf numFmtId="0" fontId="220" fillId="0" borderId="0" xfId="0" applyFont="1" applyAlignment="1">
      <alignment vertical="center"/>
    </xf>
    <xf numFmtId="171" fontId="201" fillId="0" borderId="41" xfId="3684" applyNumberFormat="1" applyFont="1" applyBorder="1" applyAlignment="1">
      <alignment horizontal="center" vertical="center"/>
    </xf>
    <xf numFmtId="171" fontId="184" fillId="89" borderId="41" xfId="3684" applyNumberFormat="1" applyFont="1" applyFill="1" applyBorder="1" applyAlignment="1">
      <alignment horizontal="center" vertical="center"/>
    </xf>
    <xf numFmtId="0" fontId="199" fillId="0" borderId="0" xfId="0" applyFont="1" applyAlignment="1">
      <alignment horizontal="center" vertical="center" wrapText="1"/>
    </xf>
    <xf numFmtId="0" fontId="201" fillId="0" borderId="0" xfId="0" applyFont="1" applyAlignment="1">
      <alignment horizontal="center" vertical="center" wrapText="1"/>
    </xf>
    <xf numFmtId="17" fontId="184" fillId="89" borderId="40" xfId="0" applyNumberFormat="1" applyFont="1" applyFill="1" applyBorder="1" applyAlignment="1">
      <alignment horizontal="center" vertical="center" wrapText="1"/>
    </xf>
    <xf numFmtId="0" fontId="222" fillId="0" borderId="40" xfId="0" applyFont="1" applyBorder="1" applyAlignment="1">
      <alignment horizontal="center" vertical="center" wrapText="1"/>
    </xf>
    <xf numFmtId="17" fontId="184" fillId="89" borderId="47" xfId="0" applyNumberFormat="1" applyFont="1" applyFill="1" applyBorder="1" applyAlignment="1">
      <alignment horizontal="center" vertical="center" wrapText="1"/>
    </xf>
    <xf numFmtId="41" fontId="2" fillId="0" borderId="0" xfId="3685" applyFont="1" applyBorder="1" applyAlignment="1">
      <alignment horizontal="center" vertical="center" wrapText="1"/>
    </xf>
    <xf numFmtId="171" fontId="0" fillId="0" borderId="0" xfId="3684" applyNumberFormat="1" applyFont="1" applyAlignment="1">
      <alignment horizontal="right" vertical="center" wrapText="1"/>
    </xf>
    <xf numFmtId="171" fontId="2" fillId="0" borderId="0" xfId="3684" applyNumberFormat="1" applyFont="1" applyFill="1" applyBorder="1" applyAlignment="1">
      <alignment horizontal="right" vertical="center" wrapText="1"/>
    </xf>
    <xf numFmtId="171" fontId="2" fillId="0" borderId="0" xfId="3684" applyNumberFormat="1" applyFont="1" applyBorder="1" applyAlignment="1">
      <alignment horizontal="right" vertical="center" wrapText="1"/>
    </xf>
    <xf numFmtId="41" fontId="201" fillId="0" borderId="41" xfId="3685" applyFont="1" applyBorder="1" applyAlignment="1">
      <alignment horizontal="left" vertical="center" wrapText="1"/>
    </xf>
    <xf numFmtId="171" fontId="201" fillId="0" borderId="41" xfId="3684" applyNumberFormat="1" applyFont="1" applyBorder="1" applyAlignment="1">
      <alignment horizontal="right" vertical="center" wrapText="1"/>
    </xf>
    <xf numFmtId="171" fontId="223" fillId="0" borderId="0" xfId="3684" applyNumberFormat="1" applyFont="1" applyFill="1" applyBorder="1" applyAlignment="1">
      <alignment horizontal="right"/>
    </xf>
    <xf numFmtId="41" fontId="0" fillId="0" borderId="0" xfId="3685" applyFont="1" applyAlignment="1">
      <alignment horizontal="center" vertical="center" wrapText="1"/>
    </xf>
    <xf numFmtId="41" fontId="2" fillId="0" borderId="0" xfId="3685" applyFont="1" applyFill="1" applyBorder="1" applyAlignment="1">
      <alignment horizontal="center" vertical="center" wrapText="1"/>
    </xf>
    <xf numFmtId="0" fontId="222" fillId="0" borderId="0" xfId="0" applyFont="1" applyAlignment="1">
      <alignment horizontal="center" vertical="center" wrapText="1"/>
    </xf>
    <xf numFmtId="0" fontId="224" fillId="0" borderId="0" xfId="0" applyFont="1" applyAlignment="1">
      <alignment horizontal="center" vertical="center" wrapText="1"/>
    </xf>
    <xf numFmtId="0" fontId="225" fillId="0" borderId="0" xfId="0" applyFont="1" applyAlignment="1">
      <alignment horizontal="center" vertical="center" wrapText="1"/>
    </xf>
    <xf numFmtId="0" fontId="226" fillId="0" borderId="0" xfId="0" applyFont="1" applyAlignment="1">
      <alignment vertical="center" wrapText="1"/>
    </xf>
    <xf numFmtId="171" fontId="201" fillId="0" borderId="41" xfId="3684" applyNumberFormat="1" applyFont="1" applyBorder="1" applyAlignment="1">
      <alignment horizontal="center" vertical="center"/>
    </xf>
    <xf numFmtId="0" fontId="166" fillId="3" borderId="0" xfId="0" applyFont="1" applyFill="1" applyAlignment="1">
      <alignment horizontal="center" vertical="distributed" wrapText="1"/>
    </xf>
    <xf numFmtId="0" fontId="205" fillId="3" borderId="0" xfId="0" applyFont="1" applyFill="1" applyAlignment="1">
      <alignment horizontal="center" vertical="center" wrapText="1"/>
    </xf>
    <xf numFmtId="0" fontId="153" fillId="3" borderId="0" xfId="0" applyFont="1" applyFill="1" applyAlignment="1">
      <alignment horizontal="left"/>
    </xf>
    <xf numFmtId="0" fontId="199" fillId="88" borderId="0" xfId="0" applyFont="1" applyFill="1" applyAlignment="1">
      <alignment horizontal="center" vertical="center" wrapText="1"/>
    </xf>
    <xf numFmtId="171" fontId="201" fillId="0" borderId="41" xfId="3684" applyNumberFormat="1" applyFont="1" applyBorder="1" applyAlignment="1">
      <alignment horizontal="center" vertical="center"/>
    </xf>
    <xf numFmtId="171" fontId="184" fillId="89" borderId="41" xfId="3684" applyNumberFormat="1" applyFont="1" applyFill="1" applyBorder="1" applyAlignment="1">
      <alignment horizontal="center" vertical="center"/>
    </xf>
    <xf numFmtId="0" fontId="199" fillId="2" borderId="0" xfId="0" applyFont="1" applyFill="1" applyAlignment="1">
      <alignment horizontal="center" vertical="center" wrapText="1"/>
    </xf>
    <xf numFmtId="0" fontId="172" fillId="3" borderId="34" xfId="0" applyFont="1" applyFill="1" applyBorder="1" applyAlignment="1">
      <alignment horizontal="left" wrapText="1"/>
    </xf>
    <xf numFmtId="0" fontId="172" fillId="3" borderId="0" xfId="0" applyFont="1" applyFill="1" applyBorder="1" applyAlignment="1">
      <alignment horizontal="left" wrapText="1"/>
    </xf>
    <xf numFmtId="0" fontId="209" fillId="0" borderId="0" xfId="0" applyFont="1" applyAlignment="1">
      <alignment horizontal="left" wrapText="1"/>
    </xf>
    <xf numFmtId="0" fontId="209" fillId="0" borderId="40" xfId="0" applyFont="1" applyBorder="1" applyAlignment="1">
      <alignment horizontal="left" wrapText="1"/>
    </xf>
    <xf numFmtId="17" fontId="199" fillId="0" borderId="40" xfId="0" quotePrefix="1" applyNumberFormat="1" applyFont="1" applyBorder="1" applyAlignment="1">
      <alignment horizontal="center" vertical="center" wrapText="1"/>
    </xf>
    <xf numFmtId="0" fontId="199" fillId="0" borderId="0" xfId="0" applyFont="1" applyAlignment="1">
      <alignment horizontal="center" vertical="center" wrapText="1"/>
    </xf>
    <xf numFmtId="0" fontId="186" fillId="0" borderId="0" xfId="0" applyFont="1" applyAlignment="1">
      <alignment horizontal="left" wrapText="1"/>
    </xf>
    <xf numFmtId="0" fontId="186" fillId="0" borderId="40" xfId="0" applyFont="1" applyBorder="1" applyAlignment="1">
      <alignment horizontal="left" wrapText="1"/>
    </xf>
    <xf numFmtId="0" fontId="185" fillId="88" borderId="0" xfId="0" applyFont="1" applyFill="1" applyAlignment="1">
      <alignment horizontal="center" vertical="center" wrapText="1"/>
    </xf>
    <xf numFmtId="0" fontId="185" fillId="0" borderId="0" xfId="0" applyFont="1" applyAlignment="1">
      <alignment horizontal="center" vertical="center" wrapText="1"/>
    </xf>
    <xf numFmtId="0" fontId="221" fillId="0" borderId="0" xfId="0" applyFont="1" applyAlignment="1">
      <alignment vertical="center" wrapText="1"/>
    </xf>
    <xf numFmtId="0" fontId="221" fillId="0" borderId="40" xfId="0" applyFont="1" applyBorder="1" applyAlignment="1">
      <alignment vertical="center" wrapText="1"/>
    </xf>
    <xf numFmtId="0" fontId="183" fillId="87" borderId="41" xfId="0" applyFont="1" applyFill="1" applyBorder="1" applyAlignment="1">
      <alignment horizontal="center" vertical="center" wrapText="1"/>
    </xf>
    <xf numFmtId="0" fontId="184" fillId="89" borderId="41" xfId="0" applyFont="1" applyFill="1" applyBorder="1" applyAlignment="1">
      <alignment horizontal="center" vertical="center" wrapText="1"/>
    </xf>
    <xf numFmtId="0" fontId="187" fillId="0" borderId="0" xfId="0" applyFont="1" applyAlignment="1">
      <alignment horizontal="center" vertical="center" wrapText="1"/>
    </xf>
    <xf numFmtId="171" fontId="198" fillId="89" borderId="41" xfId="3684" applyNumberFormat="1" applyFont="1" applyFill="1" applyBorder="1" applyAlignment="1">
      <alignment horizontal="center" vertical="center" wrapText="1"/>
    </xf>
    <xf numFmtId="171" fontId="193" fillId="87" borderId="41" xfId="3684" applyNumberFormat="1" applyFont="1" applyFill="1" applyBorder="1" applyAlignment="1">
      <alignment horizontal="center" vertical="center" wrapText="1"/>
    </xf>
    <xf numFmtId="171" fontId="193" fillId="87" borderId="43" xfId="3684" applyNumberFormat="1" applyFont="1" applyFill="1" applyBorder="1" applyAlignment="1">
      <alignment horizontal="center" vertical="center" wrapText="1"/>
    </xf>
    <xf numFmtId="171" fontId="198" fillId="89" borderId="43" xfId="3684" applyNumberFormat="1" applyFont="1" applyFill="1" applyBorder="1" applyAlignment="1">
      <alignment horizontal="center" vertical="center" wrapText="1"/>
    </xf>
    <xf numFmtId="0" fontId="201" fillId="0" borderId="0" xfId="0" applyFont="1" applyAlignment="1">
      <alignment horizontal="left" vertical="center" wrapText="1" indent="2"/>
    </xf>
    <xf numFmtId="0" fontId="201" fillId="0" borderId="0" xfId="0" applyFont="1" applyAlignment="1">
      <alignment horizontal="center" vertical="center" wrapText="1"/>
    </xf>
    <xf numFmtId="0" fontId="183" fillId="87" borderId="45" xfId="0" applyFont="1" applyFill="1" applyBorder="1" applyAlignment="1">
      <alignment horizontal="center" vertical="center" wrapText="1"/>
    </xf>
    <xf numFmtId="0" fontId="183" fillId="87" borderId="46" xfId="0" applyFont="1" applyFill="1" applyBorder="1" applyAlignment="1">
      <alignment horizontal="center" vertical="center" wrapText="1"/>
    </xf>
    <xf numFmtId="0" fontId="183" fillId="87" borderId="38" xfId="0" applyFont="1" applyFill="1" applyBorder="1" applyAlignment="1">
      <alignment horizontal="center" vertical="center" wrapText="1"/>
    </xf>
    <xf numFmtId="0" fontId="199" fillId="2" borderId="38" xfId="0" applyFont="1" applyFill="1" applyBorder="1" applyAlignment="1">
      <alignment horizontal="center" vertical="center" wrapText="1"/>
    </xf>
    <xf numFmtId="0" fontId="184" fillId="89" borderId="39" xfId="0" applyFont="1" applyFill="1" applyBorder="1" applyAlignment="1">
      <alignment horizontal="center" vertical="center" wrapText="1"/>
    </xf>
    <xf numFmtId="0" fontId="184" fillId="89" borderId="38" xfId="0" applyFont="1" applyFill="1" applyBorder="1" applyAlignment="1">
      <alignment horizontal="center" vertical="center" wrapText="1"/>
    </xf>
    <xf numFmtId="0" fontId="154" fillId="0" borderId="0" xfId="0" applyFont="1" applyAlignment="1">
      <alignment horizontal="center" vertical="center" wrapText="1"/>
    </xf>
    <xf numFmtId="0" fontId="154" fillId="0" borderId="38" xfId="0" applyFont="1" applyBorder="1" applyAlignment="1">
      <alignment horizontal="center" vertical="center" wrapText="1"/>
    </xf>
    <xf numFmtId="0" fontId="184" fillId="89" borderId="49" xfId="0" applyFont="1" applyFill="1" applyBorder="1" applyAlignment="1">
      <alignment horizontal="center" vertical="center" wrapText="1"/>
    </xf>
    <xf numFmtId="1" fontId="135" fillId="4" borderId="0" xfId="0" applyNumberFormat="1" applyFont="1" applyFill="1" applyAlignment="1">
      <alignment horizontal="center"/>
    </xf>
    <xf numFmtId="3" fontId="135" fillId="4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178" fillId="3" borderId="34" xfId="0" applyFont="1" applyFill="1" applyBorder="1" applyAlignment="1">
      <alignment horizontal="center"/>
    </xf>
    <xf numFmtId="0" fontId="172" fillId="3" borderId="0" xfId="0" applyFont="1" applyFill="1" applyBorder="1" applyAlignment="1">
      <alignment horizontal="center" wrapText="1"/>
    </xf>
    <xf numFmtId="0" fontId="173" fillId="3" borderId="0" xfId="0" applyFont="1" applyFill="1" applyBorder="1" applyAlignment="1">
      <alignment horizontal="center"/>
    </xf>
    <xf numFmtId="41" fontId="0" fillId="0" borderId="0" xfId="3685" applyFont="1" applyBorder="1" applyAlignment="1">
      <alignment horizontal="center" vertical="center" wrapText="1"/>
    </xf>
    <xf numFmtId="171" fontId="0" fillId="0" borderId="0" xfId="3684" applyNumberFormat="1" applyFont="1" applyFill="1" applyBorder="1" applyAlignment="1">
      <alignment horizontal="center" vertical="center" wrapText="1"/>
    </xf>
    <xf numFmtId="41" fontId="202" fillId="0" borderId="0" xfId="3685" applyFont="1" applyFill="1" applyBorder="1" applyAlignment="1">
      <alignment horizontal="center" vertical="center" wrapText="1"/>
    </xf>
    <xf numFmtId="171" fontId="202" fillId="0" borderId="0" xfId="3684" applyNumberFormat="1" applyFont="1" applyFill="1" applyBorder="1" applyAlignment="1">
      <alignment horizontal="center" vertical="center" wrapText="1"/>
    </xf>
    <xf numFmtId="0" fontId="0" fillId="3" borderId="37" xfId="0" applyFont="1" applyFill="1" applyBorder="1" applyAlignment="1">
      <alignment horizontal="center"/>
    </xf>
    <xf numFmtId="41" fontId="184" fillId="89" borderId="41" xfId="3685" applyFont="1" applyFill="1" applyBorder="1" applyAlignment="1">
      <alignment horizontal="center" vertical="center" wrapText="1"/>
    </xf>
    <xf numFmtId="41" fontId="183" fillId="87" borderId="41" xfId="3685" applyFont="1" applyFill="1" applyBorder="1" applyAlignment="1">
      <alignment horizontal="center" vertical="center" wrapText="1"/>
    </xf>
    <xf numFmtId="252" fontId="161" fillId="88" borderId="0" xfId="3685" applyNumberFormat="1" applyFont="1" applyFill="1" applyBorder="1" applyAlignment="1">
      <alignment vertical="center"/>
    </xf>
    <xf numFmtId="252" fontId="161" fillId="0" borderId="0" xfId="3685" applyNumberFormat="1" applyFont="1" applyFill="1" applyBorder="1" applyAlignment="1">
      <alignment vertical="center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9525</xdr:colOff>
      <xdr:row>3</xdr:row>
      <xdr:rowOff>99005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WINDOWS\TEMP\Modelo\VENDA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Documents%20and%20Settings\daniel.melo\Meus%20documentos\Danniel\Qualidade%20Total\Ranking%20Qualidade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faTorr/Cencosud/Fernandez%20Leon,%20Maria%20Soledad%20-%20Investor%20Cencosud/Press%20&amp;%20Presentaciones%20Q's/2020/Marzo/Archivos%20Base%20&amp;%20An&#225;lisis/Deuda%20&amp;%20Ratios%20Financieros%201Q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Meus%20documentos\Modelo\PLAAVIC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back"/>
      <sheetName val="Lucros e Perdas"/>
      <sheetName val="Ativo"/>
      <sheetName val="Passivo"/>
      <sheetName val="VENDATU"/>
      <sheetName val="MUS$ MES"/>
      <sheetName val="Indice"/>
    </sheetNames>
    <sheetDataSet>
      <sheetData sheetId="0" refreshError="1">
        <row r="1">
          <cell r="A1" t="str">
            <v>Macro13</v>
          </cell>
        </row>
        <row r="2">
          <cell r="A2" t="b">
            <v>0</v>
          </cell>
        </row>
        <row r="3">
          <cell r="A3" t="b">
            <v>0</v>
          </cell>
        </row>
        <row r="4">
          <cell r="A4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ª VISITA"/>
      <sheetName val="2ª VISITA"/>
      <sheetName val="RESUMO"/>
      <sheetName val="HIPER"/>
      <sheetName val="SUPER"/>
      <sheetName val="MINI"/>
      <sheetName val="MAGA"/>
      <sheetName val="GERAL"/>
      <sheetName val="Macro1"/>
      <sheetName val="HC DBASE"/>
      <sheetName val="ILV ALC"/>
      <sheetName val="sapactivexlhiddensheet"/>
      <sheetName val="J_division"/>
      <sheetName val="Val-01"/>
      <sheetName val="inc. claim 97"/>
      <sheetName val="1ª_VISITA1"/>
      <sheetName val="2ª_VISITA1"/>
      <sheetName val="HC_DBASE1"/>
      <sheetName val="ILV_ALC1"/>
      <sheetName val="1ª_VISITA"/>
      <sheetName val="2ª_VISITA"/>
      <sheetName val="HC_DBASE"/>
      <sheetName val="ILV_ALC"/>
      <sheetName val="1ª_VISITA3"/>
      <sheetName val="2ª_VISITA3"/>
      <sheetName val="HC_DBASE3"/>
      <sheetName val="ILV_ALC3"/>
      <sheetName val="1ª_VISITA2"/>
      <sheetName val="2ª_VISITA2"/>
      <sheetName val="HC_DBASE2"/>
      <sheetName val="ILV_ALC2"/>
      <sheetName val="1ª_VISITA6"/>
      <sheetName val="2ª_VISITA6"/>
      <sheetName val="HC_DBASE6"/>
      <sheetName val="ILV_ALC6"/>
      <sheetName val="1ª_VISITA4"/>
      <sheetName val="2ª_VISITA4"/>
      <sheetName val="HC_DBASE4"/>
      <sheetName val="ILV_ALC4"/>
      <sheetName val="1ª_VISITA5"/>
      <sheetName val="2ª_VISITA5"/>
      <sheetName val="HC_DBASE5"/>
      <sheetName val="ILV_ALC5"/>
      <sheetName val="Gasto_Resumen"/>
      <sheetName val="InoF_Resumen"/>
      <sheetName val="Interés_Resumen"/>
      <sheetName val="MS_Resumen"/>
      <sheetName val="NIAT_Resumen"/>
      <sheetName val="PCL_Resumen"/>
      <sheetName val="Saldos_Resumen"/>
      <sheetName val="Saldos_Resumen_Bca_RETL"/>
      <sheetName val="inc__claim_97"/>
      <sheetName val="1ª_VISITA7"/>
      <sheetName val="2ª_VISITA7"/>
      <sheetName val="HC_DBASE7"/>
      <sheetName val="ILV_ALC7"/>
      <sheetName val="1ª_VISITA8"/>
      <sheetName val="2ª_VISITA8"/>
      <sheetName val="HC_DBASE8"/>
      <sheetName val="ILV_ALC8"/>
      <sheetName val="inc__claim_971"/>
      <sheetName val="1ª_VISITA9"/>
      <sheetName val="2ª_VISITA9"/>
      <sheetName val="HC_DBASE9"/>
      <sheetName val="ILV_ALC9"/>
      <sheetName val="inc__claim_972"/>
      <sheetName val="1ª_VISITA10"/>
      <sheetName val="2ª_VISITA10"/>
      <sheetName val="HC_DBASE10"/>
      <sheetName val="ILV_ALC10"/>
      <sheetName val="inc__claim_973"/>
    </sheetNames>
    <sheetDataSet>
      <sheetData sheetId="0" refreshError="1"/>
      <sheetData sheetId="1" refreshError="1"/>
      <sheetData sheetId="2" refreshError="1">
        <row r="5">
          <cell r="A5" t="str">
            <v>B.009 - CAXANGÁ - PE</v>
          </cell>
          <cell r="B5" t="str">
            <v>H</v>
          </cell>
          <cell r="C5">
            <v>85</v>
          </cell>
          <cell r="D5">
            <v>83</v>
          </cell>
          <cell r="E5">
            <v>80</v>
          </cell>
          <cell r="F5">
            <v>79</v>
          </cell>
          <cell r="I5">
            <v>72</v>
          </cell>
          <cell r="J5">
            <v>69</v>
          </cell>
          <cell r="K5">
            <v>73</v>
          </cell>
          <cell r="L5">
            <v>76</v>
          </cell>
          <cell r="M5">
            <v>55</v>
          </cell>
          <cell r="N5">
            <v>81</v>
          </cell>
          <cell r="O5">
            <v>54</v>
          </cell>
          <cell r="P5">
            <v>57</v>
          </cell>
          <cell r="Q5">
            <v>84</v>
          </cell>
          <cell r="R5">
            <v>82</v>
          </cell>
          <cell r="S5">
            <v>41</v>
          </cell>
          <cell r="T5">
            <v>49</v>
          </cell>
          <cell r="U5">
            <v>64</v>
          </cell>
          <cell r="V5">
            <v>71</v>
          </cell>
          <cell r="W5">
            <v>54</v>
          </cell>
          <cell r="X5">
            <v>56</v>
          </cell>
          <cell r="Y5">
            <v>63</v>
          </cell>
          <cell r="Z5">
            <v>77</v>
          </cell>
          <cell r="AA5">
            <v>63</v>
          </cell>
          <cell r="AB5">
            <v>65</v>
          </cell>
          <cell r="AC5">
            <v>76</v>
          </cell>
          <cell r="AD5">
            <v>84</v>
          </cell>
          <cell r="AE5">
            <v>82</v>
          </cell>
          <cell r="AF5">
            <v>93</v>
          </cell>
          <cell r="AG5">
            <v>91</v>
          </cell>
          <cell r="AH5">
            <v>91</v>
          </cell>
          <cell r="AI5">
            <v>64</v>
          </cell>
          <cell r="AJ5">
            <v>70</v>
          </cell>
        </row>
        <row r="6">
          <cell r="A6" t="str">
            <v>B.020 - CAMPINA GRANDE - PB</v>
          </cell>
          <cell r="B6" t="str">
            <v>H</v>
          </cell>
          <cell r="C6">
            <v>91</v>
          </cell>
          <cell r="D6">
            <v>71</v>
          </cell>
          <cell r="E6">
            <v>92</v>
          </cell>
          <cell r="F6">
            <v>92</v>
          </cell>
          <cell r="I6">
            <v>69</v>
          </cell>
          <cell r="J6">
            <v>55</v>
          </cell>
          <cell r="K6">
            <v>92</v>
          </cell>
          <cell r="L6">
            <v>83</v>
          </cell>
          <cell r="M6">
            <v>66</v>
          </cell>
          <cell r="N6">
            <v>42</v>
          </cell>
          <cell r="O6">
            <v>45</v>
          </cell>
          <cell r="P6">
            <v>36</v>
          </cell>
          <cell r="Q6">
            <v>50</v>
          </cell>
          <cell r="R6">
            <v>80</v>
          </cell>
          <cell r="S6">
            <v>77</v>
          </cell>
          <cell r="T6">
            <v>52</v>
          </cell>
          <cell r="U6">
            <v>83</v>
          </cell>
          <cell r="V6">
            <v>77</v>
          </cell>
          <cell r="W6">
            <v>76</v>
          </cell>
          <cell r="X6">
            <v>71</v>
          </cell>
          <cell r="Y6">
            <v>92</v>
          </cell>
          <cell r="Z6">
            <v>92</v>
          </cell>
          <cell r="AA6">
            <v>92</v>
          </cell>
          <cell r="AB6">
            <v>62</v>
          </cell>
          <cell r="AC6">
            <v>94</v>
          </cell>
          <cell r="AD6">
            <v>95</v>
          </cell>
          <cell r="AE6">
            <v>98</v>
          </cell>
          <cell r="AF6">
            <v>98</v>
          </cell>
          <cell r="AG6">
            <v>92</v>
          </cell>
          <cell r="AH6">
            <v>69</v>
          </cell>
          <cell r="AI6">
            <v>74</v>
          </cell>
          <cell r="AJ6">
            <v>65</v>
          </cell>
        </row>
        <row r="7">
          <cell r="A7" t="str">
            <v>B.094 - FORTALEZA - CE</v>
          </cell>
          <cell r="B7" t="str">
            <v>H</v>
          </cell>
          <cell r="C7">
            <v>1</v>
          </cell>
          <cell r="D7">
            <v>92</v>
          </cell>
          <cell r="E7">
            <v>1</v>
          </cell>
          <cell r="F7">
            <v>48</v>
          </cell>
          <cell r="I7">
            <v>1</v>
          </cell>
          <cell r="J7">
            <v>73</v>
          </cell>
          <cell r="K7">
            <v>1</v>
          </cell>
          <cell r="L7">
            <v>67</v>
          </cell>
          <cell r="M7">
            <v>1</v>
          </cell>
          <cell r="N7">
            <v>35</v>
          </cell>
          <cell r="O7">
            <v>1</v>
          </cell>
          <cell r="P7">
            <v>44</v>
          </cell>
          <cell r="Q7">
            <v>1</v>
          </cell>
          <cell r="R7">
            <v>44</v>
          </cell>
          <cell r="S7">
            <v>1</v>
          </cell>
          <cell r="T7">
            <v>57</v>
          </cell>
          <cell r="U7">
            <v>1</v>
          </cell>
          <cell r="V7">
            <v>69</v>
          </cell>
          <cell r="W7">
            <v>1</v>
          </cell>
          <cell r="X7">
            <v>71</v>
          </cell>
          <cell r="Y7">
            <v>1</v>
          </cell>
          <cell r="Z7">
            <v>77</v>
          </cell>
          <cell r="AA7">
            <v>1</v>
          </cell>
          <cell r="AB7">
            <v>84</v>
          </cell>
          <cell r="AC7">
            <v>1</v>
          </cell>
          <cell r="AD7">
            <v>83</v>
          </cell>
          <cell r="AE7">
            <v>1</v>
          </cell>
          <cell r="AF7">
            <v>80</v>
          </cell>
          <cell r="AG7">
            <v>1</v>
          </cell>
          <cell r="AH7">
            <v>71</v>
          </cell>
          <cell r="AI7">
            <v>1</v>
          </cell>
          <cell r="AJ7">
            <v>60</v>
          </cell>
        </row>
        <row r="8">
          <cell r="A8" t="str">
            <v>B.096 - SHOPPING GUARARAPES - PE</v>
          </cell>
          <cell r="B8" t="str">
            <v>H</v>
          </cell>
          <cell r="C8">
            <v>100</v>
          </cell>
          <cell r="D8">
            <v>98</v>
          </cell>
          <cell r="E8">
            <v>68</v>
          </cell>
          <cell r="F8">
            <v>81</v>
          </cell>
          <cell r="G8">
            <v>91</v>
          </cell>
          <cell r="H8">
            <v>93</v>
          </cell>
          <cell r="I8">
            <v>67</v>
          </cell>
          <cell r="J8">
            <v>67</v>
          </cell>
          <cell r="K8">
            <v>81</v>
          </cell>
          <cell r="L8">
            <v>61</v>
          </cell>
          <cell r="M8">
            <v>46</v>
          </cell>
          <cell r="N8">
            <v>48</v>
          </cell>
          <cell r="O8">
            <v>53</v>
          </cell>
          <cell r="P8">
            <v>51</v>
          </cell>
          <cell r="Q8">
            <v>73</v>
          </cell>
          <cell r="R8">
            <v>40</v>
          </cell>
          <cell r="S8">
            <v>52</v>
          </cell>
          <cell r="T8">
            <v>47</v>
          </cell>
          <cell r="U8">
            <v>73</v>
          </cell>
          <cell r="V8">
            <v>80</v>
          </cell>
          <cell r="W8">
            <v>88</v>
          </cell>
          <cell r="X8">
            <v>82</v>
          </cell>
          <cell r="AA8">
            <v>91</v>
          </cell>
          <cell r="AB8">
            <v>87</v>
          </cell>
          <cell r="AC8">
            <v>94</v>
          </cell>
          <cell r="AD8">
            <v>100</v>
          </cell>
          <cell r="AE8">
            <v>98</v>
          </cell>
          <cell r="AF8">
            <v>100</v>
          </cell>
          <cell r="AG8">
            <v>81</v>
          </cell>
          <cell r="AH8">
            <v>81</v>
          </cell>
          <cell r="AI8">
            <v>71</v>
          </cell>
          <cell r="AJ8">
            <v>65</v>
          </cell>
        </row>
        <row r="9">
          <cell r="A9" t="str">
            <v>B.121 -  NATAL - RN</v>
          </cell>
          <cell r="B9" t="str">
            <v>H</v>
          </cell>
          <cell r="C9">
            <v>88</v>
          </cell>
          <cell r="D9">
            <v>76</v>
          </cell>
          <cell r="E9">
            <v>73</v>
          </cell>
          <cell r="F9">
            <v>73</v>
          </cell>
          <cell r="G9">
            <v>86</v>
          </cell>
          <cell r="H9">
            <v>93</v>
          </cell>
          <cell r="I9">
            <v>69</v>
          </cell>
          <cell r="J9">
            <v>57</v>
          </cell>
          <cell r="K9">
            <v>68</v>
          </cell>
          <cell r="L9">
            <v>86</v>
          </cell>
          <cell r="M9">
            <v>60</v>
          </cell>
          <cell r="N9">
            <v>72</v>
          </cell>
          <cell r="O9">
            <v>51</v>
          </cell>
          <cell r="P9">
            <v>44</v>
          </cell>
          <cell r="Q9">
            <v>70</v>
          </cell>
          <cell r="R9">
            <v>61</v>
          </cell>
          <cell r="S9">
            <v>78</v>
          </cell>
          <cell r="T9">
            <v>57</v>
          </cell>
          <cell r="U9">
            <v>76</v>
          </cell>
          <cell r="V9">
            <v>75</v>
          </cell>
          <cell r="W9">
            <v>71</v>
          </cell>
          <cell r="X9">
            <v>66</v>
          </cell>
          <cell r="Y9">
            <v>80</v>
          </cell>
          <cell r="Z9">
            <v>87</v>
          </cell>
          <cell r="AA9">
            <v>84</v>
          </cell>
          <cell r="AB9">
            <v>87</v>
          </cell>
          <cell r="AC9">
            <v>80</v>
          </cell>
          <cell r="AD9">
            <v>76</v>
          </cell>
          <cell r="AE9">
            <v>86</v>
          </cell>
          <cell r="AF9">
            <v>62</v>
          </cell>
          <cell r="AG9">
            <v>81</v>
          </cell>
          <cell r="AH9">
            <v>71</v>
          </cell>
          <cell r="AI9">
            <v>72</v>
          </cell>
          <cell r="AJ9">
            <v>69</v>
          </cell>
        </row>
        <row r="10">
          <cell r="A10" t="str">
            <v>B.220 - GONÇALO PRADO - SE</v>
          </cell>
          <cell r="B10" t="str">
            <v>H</v>
          </cell>
          <cell r="C10">
            <v>72</v>
          </cell>
          <cell r="D10">
            <v>58</v>
          </cell>
          <cell r="E10">
            <v>78</v>
          </cell>
          <cell r="F10">
            <v>63</v>
          </cell>
          <cell r="G10">
            <v>77</v>
          </cell>
          <cell r="H10">
            <v>86</v>
          </cell>
          <cell r="I10">
            <v>70</v>
          </cell>
          <cell r="J10">
            <v>46</v>
          </cell>
          <cell r="K10">
            <v>46</v>
          </cell>
          <cell r="L10">
            <v>53</v>
          </cell>
          <cell r="M10">
            <v>30</v>
          </cell>
          <cell r="N10">
            <v>38</v>
          </cell>
          <cell r="O10">
            <v>45</v>
          </cell>
          <cell r="P10">
            <v>24</v>
          </cell>
          <cell r="Q10">
            <v>70</v>
          </cell>
          <cell r="R10">
            <v>43</v>
          </cell>
          <cell r="S10">
            <v>66</v>
          </cell>
          <cell r="T10">
            <v>67</v>
          </cell>
          <cell r="U10">
            <v>79</v>
          </cell>
          <cell r="V10">
            <v>53</v>
          </cell>
          <cell r="W10">
            <v>68</v>
          </cell>
          <cell r="X10">
            <v>79</v>
          </cell>
          <cell r="Y10">
            <v>81</v>
          </cell>
          <cell r="Z10">
            <v>58</v>
          </cell>
          <cell r="AA10">
            <v>60</v>
          </cell>
          <cell r="AB10">
            <v>42</v>
          </cell>
          <cell r="AC10">
            <v>77</v>
          </cell>
          <cell r="AD10">
            <v>60</v>
          </cell>
          <cell r="AE10">
            <v>78</v>
          </cell>
          <cell r="AF10">
            <v>76</v>
          </cell>
          <cell r="AG10">
            <v>66</v>
          </cell>
          <cell r="AH10">
            <v>60</v>
          </cell>
          <cell r="AI10">
            <v>63</v>
          </cell>
          <cell r="AJ10">
            <v>52</v>
          </cell>
        </row>
        <row r="11">
          <cell r="A11" t="str">
            <v>B.270 - FAROL - AL</v>
          </cell>
          <cell r="B11" t="str">
            <v>H</v>
          </cell>
          <cell r="C11">
            <v>71</v>
          </cell>
          <cell r="D11">
            <v>74</v>
          </cell>
          <cell r="E11">
            <v>68</v>
          </cell>
          <cell r="F11">
            <v>45</v>
          </cell>
          <cell r="G11">
            <v>93</v>
          </cell>
          <cell r="H11">
            <v>83</v>
          </cell>
          <cell r="I11">
            <v>70</v>
          </cell>
          <cell r="J11">
            <v>50</v>
          </cell>
          <cell r="K11">
            <v>67</v>
          </cell>
          <cell r="L11">
            <v>63</v>
          </cell>
          <cell r="M11">
            <v>39</v>
          </cell>
          <cell r="N11">
            <v>41</v>
          </cell>
          <cell r="O11">
            <v>48</v>
          </cell>
          <cell r="P11">
            <v>51</v>
          </cell>
          <cell r="Q11">
            <v>98</v>
          </cell>
          <cell r="R11">
            <v>62</v>
          </cell>
          <cell r="S11">
            <v>48</v>
          </cell>
          <cell r="T11">
            <v>47</v>
          </cell>
          <cell r="U11">
            <v>74</v>
          </cell>
          <cell r="V11">
            <v>88</v>
          </cell>
          <cell r="W11">
            <v>94</v>
          </cell>
          <cell r="X11">
            <v>88</v>
          </cell>
          <cell r="Y11">
            <v>84</v>
          </cell>
          <cell r="Z11">
            <v>81</v>
          </cell>
          <cell r="AA11">
            <v>87</v>
          </cell>
          <cell r="AB11">
            <v>87</v>
          </cell>
          <cell r="AC11">
            <v>86</v>
          </cell>
          <cell r="AD11">
            <v>91</v>
          </cell>
          <cell r="AE11">
            <v>82</v>
          </cell>
          <cell r="AF11">
            <v>93</v>
          </cell>
          <cell r="AG11">
            <v>83</v>
          </cell>
          <cell r="AH11">
            <v>92</v>
          </cell>
          <cell r="AI11">
            <v>69</v>
          </cell>
          <cell r="AJ11">
            <v>63</v>
          </cell>
        </row>
        <row r="12">
          <cell r="A12" t="str">
            <v>B.310 - CASA FORTE - PE</v>
          </cell>
          <cell r="B12" t="str">
            <v>H</v>
          </cell>
          <cell r="C12">
            <v>99</v>
          </cell>
          <cell r="D12">
            <v>94</v>
          </cell>
          <cell r="E12">
            <v>83</v>
          </cell>
          <cell r="F12">
            <v>64</v>
          </cell>
          <cell r="G12">
            <v>97</v>
          </cell>
          <cell r="H12">
            <v>86</v>
          </cell>
          <cell r="I12">
            <v>74</v>
          </cell>
          <cell r="J12">
            <v>50</v>
          </cell>
          <cell r="K12">
            <v>77</v>
          </cell>
          <cell r="L12">
            <v>76</v>
          </cell>
          <cell r="M12">
            <v>54</v>
          </cell>
          <cell r="N12">
            <v>63</v>
          </cell>
          <cell r="O12">
            <v>66</v>
          </cell>
          <cell r="P12">
            <v>50</v>
          </cell>
          <cell r="Q12">
            <v>79</v>
          </cell>
          <cell r="R12">
            <v>84</v>
          </cell>
          <cell r="S12">
            <v>63</v>
          </cell>
          <cell r="T12">
            <v>52</v>
          </cell>
          <cell r="U12">
            <v>79</v>
          </cell>
          <cell r="V12">
            <v>71</v>
          </cell>
          <cell r="W12">
            <v>76</v>
          </cell>
          <cell r="X12">
            <v>82</v>
          </cell>
          <cell r="Y12">
            <v>74</v>
          </cell>
          <cell r="Z12">
            <v>68</v>
          </cell>
          <cell r="AA12">
            <v>84</v>
          </cell>
          <cell r="AB12">
            <v>84</v>
          </cell>
          <cell r="AC12">
            <v>80</v>
          </cell>
          <cell r="AD12">
            <v>71</v>
          </cell>
          <cell r="AE12">
            <v>79</v>
          </cell>
          <cell r="AF12">
            <v>74</v>
          </cell>
          <cell r="AG12">
            <v>78</v>
          </cell>
          <cell r="AH12">
            <v>89</v>
          </cell>
          <cell r="AI12">
            <v>77</v>
          </cell>
          <cell r="AJ12">
            <v>68</v>
          </cell>
        </row>
        <row r="13">
          <cell r="A13" t="str">
            <v>B.337 - TACARUNA - PE</v>
          </cell>
          <cell r="B13" t="str">
            <v>H</v>
          </cell>
          <cell r="C13">
            <v>94</v>
          </cell>
          <cell r="D13">
            <v>100</v>
          </cell>
          <cell r="E13">
            <v>77</v>
          </cell>
          <cell r="F13">
            <v>84</v>
          </cell>
          <cell r="G13">
            <v>73</v>
          </cell>
          <cell r="H13">
            <v>94</v>
          </cell>
          <cell r="I13">
            <v>93</v>
          </cell>
          <cell r="J13">
            <v>88</v>
          </cell>
          <cell r="K13">
            <v>82</v>
          </cell>
          <cell r="L13">
            <v>97</v>
          </cell>
          <cell r="M13">
            <v>56</v>
          </cell>
          <cell r="N13">
            <v>58</v>
          </cell>
          <cell r="O13">
            <v>51</v>
          </cell>
          <cell r="P13">
            <v>48</v>
          </cell>
          <cell r="Q13">
            <v>41</v>
          </cell>
          <cell r="R13">
            <v>92</v>
          </cell>
          <cell r="S13">
            <v>64</v>
          </cell>
          <cell r="T13">
            <v>87</v>
          </cell>
          <cell r="U13">
            <v>62</v>
          </cell>
          <cell r="V13">
            <v>85</v>
          </cell>
          <cell r="W13">
            <v>79</v>
          </cell>
          <cell r="X13">
            <v>85</v>
          </cell>
          <cell r="AA13">
            <v>86</v>
          </cell>
          <cell r="AB13">
            <v>97</v>
          </cell>
          <cell r="AC13">
            <v>94</v>
          </cell>
          <cell r="AD13">
            <v>93</v>
          </cell>
          <cell r="AE13">
            <v>87</v>
          </cell>
          <cell r="AF13">
            <v>91</v>
          </cell>
          <cell r="AG13">
            <v>69</v>
          </cell>
          <cell r="AH13">
            <v>97</v>
          </cell>
          <cell r="AI13">
            <v>68</v>
          </cell>
          <cell r="AJ13">
            <v>80</v>
          </cell>
        </row>
        <row r="14">
          <cell r="A14" t="str">
            <v>B.339 - CARUARU - PE</v>
          </cell>
          <cell r="B14" t="str">
            <v>H</v>
          </cell>
          <cell r="C14">
            <v>92</v>
          </cell>
          <cell r="D14">
            <v>80</v>
          </cell>
          <cell r="E14">
            <v>72</v>
          </cell>
          <cell r="F14">
            <v>42</v>
          </cell>
          <cell r="I14">
            <v>70</v>
          </cell>
          <cell r="J14">
            <v>74</v>
          </cell>
          <cell r="K14">
            <v>86</v>
          </cell>
          <cell r="L14">
            <v>85</v>
          </cell>
          <cell r="M14">
            <v>50</v>
          </cell>
          <cell r="N14">
            <v>37</v>
          </cell>
          <cell r="O14">
            <v>58</v>
          </cell>
          <cell r="P14">
            <v>45</v>
          </cell>
          <cell r="Q14">
            <v>69</v>
          </cell>
          <cell r="R14">
            <v>69</v>
          </cell>
          <cell r="S14">
            <v>48</v>
          </cell>
          <cell r="T14">
            <v>79</v>
          </cell>
          <cell r="U14">
            <v>64</v>
          </cell>
          <cell r="V14">
            <v>75</v>
          </cell>
          <cell r="W14">
            <v>94</v>
          </cell>
          <cell r="X14">
            <v>79</v>
          </cell>
          <cell r="AA14">
            <v>98</v>
          </cell>
          <cell r="AB14">
            <v>95</v>
          </cell>
          <cell r="AC14">
            <v>93</v>
          </cell>
          <cell r="AD14">
            <v>90</v>
          </cell>
          <cell r="AE14">
            <v>88</v>
          </cell>
          <cell r="AF14">
            <v>93</v>
          </cell>
          <cell r="AG14">
            <v>79</v>
          </cell>
          <cell r="AH14">
            <v>81</v>
          </cell>
          <cell r="AI14">
            <v>69</v>
          </cell>
          <cell r="AJ14">
            <v>64</v>
          </cell>
        </row>
        <row r="15">
          <cell r="A15" t="str">
            <v>B.341 - BOA VIAGEM - PE</v>
          </cell>
          <cell r="B15" t="str">
            <v>H</v>
          </cell>
          <cell r="C15">
            <v>82</v>
          </cell>
          <cell r="D15">
            <v>86</v>
          </cell>
          <cell r="E15">
            <v>87</v>
          </cell>
          <cell r="F15">
            <v>58</v>
          </cell>
          <cell r="G15">
            <v>89</v>
          </cell>
          <cell r="H15">
            <v>67</v>
          </cell>
          <cell r="I15">
            <v>76</v>
          </cell>
          <cell r="J15">
            <v>62</v>
          </cell>
          <cell r="K15">
            <v>86</v>
          </cell>
          <cell r="L15">
            <v>64</v>
          </cell>
          <cell r="M15">
            <v>63</v>
          </cell>
          <cell r="N15">
            <v>47</v>
          </cell>
          <cell r="O15">
            <v>59</v>
          </cell>
          <cell r="P15">
            <v>60</v>
          </cell>
          <cell r="Q15">
            <v>65</v>
          </cell>
          <cell r="R15">
            <v>72</v>
          </cell>
          <cell r="S15">
            <v>70</v>
          </cell>
          <cell r="T15">
            <v>56</v>
          </cell>
          <cell r="U15">
            <v>72</v>
          </cell>
          <cell r="V15">
            <v>74</v>
          </cell>
          <cell r="W15">
            <v>82</v>
          </cell>
          <cell r="X15">
            <v>94</v>
          </cell>
          <cell r="Y15">
            <v>75</v>
          </cell>
          <cell r="Z15">
            <v>88</v>
          </cell>
          <cell r="AA15">
            <v>74</v>
          </cell>
          <cell r="AB15">
            <v>91</v>
          </cell>
          <cell r="AC15">
            <v>90</v>
          </cell>
          <cell r="AD15">
            <v>90</v>
          </cell>
          <cell r="AE15">
            <v>86</v>
          </cell>
          <cell r="AF15">
            <v>90</v>
          </cell>
          <cell r="AG15">
            <v>89</v>
          </cell>
          <cell r="AH15">
            <v>92</v>
          </cell>
          <cell r="AI15">
            <v>74</v>
          </cell>
          <cell r="AJ15">
            <v>68</v>
          </cell>
        </row>
        <row r="16">
          <cell r="A16" t="str">
            <v>B.140 - SÃO LUÍS - MA</v>
          </cell>
          <cell r="B16" t="str">
            <v>H</v>
          </cell>
          <cell r="C16">
            <v>1</v>
          </cell>
          <cell r="D16">
            <v>69</v>
          </cell>
          <cell r="E16">
            <v>1</v>
          </cell>
          <cell r="F16">
            <v>42</v>
          </cell>
          <cell r="G16">
            <v>1</v>
          </cell>
          <cell r="H16">
            <v>64</v>
          </cell>
          <cell r="I16">
            <v>1</v>
          </cell>
          <cell r="J16">
            <v>39</v>
          </cell>
          <cell r="K16">
            <v>1</v>
          </cell>
          <cell r="L16">
            <v>72</v>
          </cell>
          <cell r="M16">
            <v>1</v>
          </cell>
          <cell r="N16">
            <v>29</v>
          </cell>
          <cell r="O16">
            <v>1</v>
          </cell>
          <cell r="P16">
            <v>51</v>
          </cell>
          <cell r="Q16">
            <v>1</v>
          </cell>
          <cell r="R16">
            <v>51</v>
          </cell>
          <cell r="S16">
            <v>1</v>
          </cell>
          <cell r="T16">
            <v>41</v>
          </cell>
          <cell r="U16">
            <v>1</v>
          </cell>
          <cell r="V16">
            <v>52</v>
          </cell>
          <cell r="W16">
            <v>1</v>
          </cell>
          <cell r="X16">
            <v>50</v>
          </cell>
          <cell r="AA16">
            <v>1</v>
          </cell>
          <cell r="AB16">
            <v>87</v>
          </cell>
          <cell r="AC16">
            <v>1</v>
          </cell>
          <cell r="AD16">
            <v>87</v>
          </cell>
          <cell r="AE16">
            <v>1</v>
          </cell>
          <cell r="AF16">
            <v>95</v>
          </cell>
          <cell r="AG16">
            <v>1</v>
          </cell>
          <cell r="AH16">
            <v>88</v>
          </cell>
          <cell r="AI16">
            <v>1</v>
          </cell>
          <cell r="AJ16">
            <v>52</v>
          </cell>
        </row>
        <row r="17">
          <cell r="A17" t="str">
            <v>B.034 - JOÃO PESSOA - PB</v>
          </cell>
          <cell r="B17" t="str">
            <v>H</v>
          </cell>
          <cell r="C17">
            <v>1</v>
          </cell>
          <cell r="D17">
            <v>85</v>
          </cell>
          <cell r="E17">
            <v>1</v>
          </cell>
          <cell r="F17">
            <v>84</v>
          </cell>
          <cell r="G17">
            <v>1</v>
          </cell>
          <cell r="H17">
            <v>65</v>
          </cell>
          <cell r="I17">
            <v>1</v>
          </cell>
          <cell r="J17">
            <v>62</v>
          </cell>
          <cell r="K17">
            <v>1</v>
          </cell>
          <cell r="L17">
            <v>73</v>
          </cell>
          <cell r="M17">
            <v>1</v>
          </cell>
          <cell r="N17">
            <v>49</v>
          </cell>
          <cell r="O17">
            <v>1</v>
          </cell>
          <cell r="P17">
            <v>50</v>
          </cell>
          <cell r="Q17">
            <v>1</v>
          </cell>
          <cell r="R17">
            <v>32</v>
          </cell>
          <cell r="S17">
            <v>1</v>
          </cell>
          <cell r="T17">
            <v>48</v>
          </cell>
          <cell r="U17">
            <v>1</v>
          </cell>
          <cell r="V17">
            <v>67</v>
          </cell>
          <cell r="W17">
            <v>1</v>
          </cell>
          <cell r="X17">
            <v>94</v>
          </cell>
          <cell r="Y17">
            <v>1</v>
          </cell>
          <cell r="Z17">
            <v>68</v>
          </cell>
          <cell r="AA17">
            <v>1</v>
          </cell>
          <cell r="AB17">
            <v>87</v>
          </cell>
          <cell r="AC17">
            <v>1</v>
          </cell>
          <cell r="AD17">
            <v>88</v>
          </cell>
          <cell r="AE17">
            <v>1</v>
          </cell>
          <cell r="AF17">
            <v>91</v>
          </cell>
          <cell r="AG17">
            <v>1</v>
          </cell>
          <cell r="AH17">
            <v>91</v>
          </cell>
          <cell r="AI17">
            <v>1</v>
          </cell>
          <cell r="AJ17">
            <v>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a"/>
      <sheetName val="Grafico Deuda"/>
      <sheetName val="DF Neta"/>
      <sheetName val="Ratio"/>
      <sheetName val="One Off"/>
      <sheetName val="Arriendos operativos"/>
      <sheetName val="Hoja1"/>
      <sheetName val="Deuda &amp; Ratios Financieros 1Q20"/>
    </sheetNames>
    <definedNames>
      <definedName name="plotting.DialogEnd" refersTo="#¡REF!"/>
      <definedName name="plotting.DialogOK" refersTo="#¡REF!"/>
    </definedNames>
    <sheetDataSet>
      <sheetData sheetId="0">
        <row r="4">
          <cell r="F4">
            <v>4421905365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Ativo"/>
      <sheetName val="Passivo"/>
      <sheetName val="Premissas"/>
      <sheetName val="IR e C.Social"/>
      <sheetName val="Lucros e Perdas"/>
      <sheetName val="Fluxo de Caixa"/>
      <sheetName val="fluxo"/>
      <sheetName val="Vendas"/>
      <sheetName val="BALANÇO"/>
      <sheetName val="Empréstimos"/>
      <sheetName val="plano ordenados"/>
      <sheetName val="Projeção Despesas"/>
      <sheetName val="Módulo1"/>
      <sheetName val="Plan14"/>
      <sheetName val="RESUMO"/>
      <sheetName val="Macro1"/>
      <sheetName val="Balance"/>
      <sheetName val="PLAAVIC7"/>
      <sheetName val="IR_e_C_Social"/>
      <sheetName val="Lucros_e_Perdas"/>
      <sheetName val="Fluxo_de_Caixa"/>
      <sheetName val="plano_ordenados"/>
      <sheetName val="Projeção_Despesas"/>
      <sheetName val="IR_e_C_Social2"/>
      <sheetName val="Lucros_e_Perdas2"/>
      <sheetName val="Fluxo_de_Caixa2"/>
      <sheetName val="plano_ordenados2"/>
      <sheetName val="Projeção_Despesas2"/>
      <sheetName val="IR_e_C_Social1"/>
      <sheetName val="Lucros_e_Perdas1"/>
      <sheetName val="Fluxo_de_Caixa1"/>
      <sheetName val="plano_ordenados1"/>
      <sheetName val="Projeção_Despesas1"/>
      <sheetName val="Sheet1"/>
      <sheetName val="INPUTS"/>
      <sheetName val="ILV ALC"/>
      <sheetName val="Avance financiero"/>
      <sheetName val="3"/>
      <sheetName val="Parame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C15"/>
  <sheetViews>
    <sheetView showGridLines="0" tabSelected="1" workbookViewId="0"/>
  </sheetViews>
  <sheetFormatPr baseColWidth="10" defaultColWidth="11.42578125" defaultRowHeight="15"/>
  <sheetData>
    <row r="3" spans="3:3" ht="61.5">
      <c r="C3" s="46" t="s">
        <v>0</v>
      </c>
    </row>
    <row r="4" spans="3:3" ht="61.5">
      <c r="C4" s="46" t="s">
        <v>207</v>
      </c>
    </row>
    <row r="5" spans="3:3">
      <c r="C5" s="195" t="s">
        <v>1</v>
      </c>
    </row>
    <row r="6" spans="3:3">
      <c r="C6" s="195" t="s">
        <v>173</v>
      </c>
    </row>
    <row r="7" spans="3:3">
      <c r="C7" s="195" t="s">
        <v>172</v>
      </c>
    </row>
    <row r="8" spans="3:3">
      <c r="C8" s="195" t="s">
        <v>174</v>
      </c>
    </row>
    <row r="9" spans="3:3">
      <c r="C9" s="195" t="s">
        <v>171</v>
      </c>
    </row>
    <row r="10" spans="3:3">
      <c r="C10" s="306" t="s">
        <v>188</v>
      </c>
    </row>
    <row r="11" spans="3:3">
      <c r="C11" s="306" t="s">
        <v>189</v>
      </c>
    </row>
    <row r="12" spans="3:3">
      <c r="C12" s="195" t="s">
        <v>175</v>
      </c>
    </row>
    <row r="13" spans="3:3">
      <c r="C13" s="195" t="s">
        <v>176</v>
      </c>
    </row>
    <row r="14" spans="3:3">
      <c r="C14" s="195" t="s">
        <v>177</v>
      </c>
    </row>
    <row r="15" spans="3:3">
      <c r="C15" s="195" t="s">
        <v>178</v>
      </c>
    </row>
  </sheetData>
  <hyperlinks>
    <hyperlink ref="C5" location="EBITDA!A1" display="EBITDA" xr:uid="{B709B9C5-6F74-4E3A-9E52-D57B125DBB51}"/>
    <hyperlink ref="C6" location="'EERR Resumen'!A1" display="Estado de Resultados Resumen" xr:uid="{227F7924-B918-414B-9445-28BBDE18D7EF}"/>
    <hyperlink ref="C7" location="'EERR Q'!A1" display="Estado de Resultados Trimestre" xr:uid="{8D3140DE-F2B3-4124-895E-35D6BD802031}"/>
    <hyperlink ref="C8" location="'EERR Acumulado'!A1" display="Estado de Resultados YTD" xr:uid="{C3558ADE-3195-4865-B16F-5B1869E09AAB}"/>
    <hyperlink ref="C9" location="'EEFF x UN'!A1" display="Estados Financieros por Unidad de Negocio" xr:uid="{797D73F7-AD85-4FE3-9FFE-9DD2C5147ADD}"/>
    <hyperlink ref="C12" location="'Balance Resum'!A1" display="Balance Resumen" xr:uid="{1693F093-1C0D-467B-98C6-CE53EA361DC7}"/>
    <hyperlink ref="C13" location="'Balance x Pais'!A1" display="Balance por País" xr:uid="{C6938E5D-9D91-42D6-BC57-ABD33D2E2EF9}"/>
    <hyperlink ref="C14" location="Ratios!A1" display="Ratios" xr:uid="{3F703397-4B78-4928-BA5B-A2FEF165D422}"/>
    <hyperlink ref="C15" location="Flujo!A1" display="Flujo" xr:uid="{289A872A-DBA9-45A5-B8F7-7E09EC89558C}"/>
    <hyperlink ref="C10" location="'EEFF x País Q'!A1" display="Estados Financieros por País Trimestre" xr:uid="{F4AB5FBB-15B1-4D30-8CA1-7411C83E1497}"/>
    <hyperlink ref="C11" location="'EEFF x País Acum'!A1" display="Estados Financieros por País Acumulado" xr:uid="{A556695A-EE8C-4D3F-AD91-0AB32D36BCE7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1:M17"/>
  <sheetViews>
    <sheetView showGridLines="0" zoomScaleNormal="100" workbookViewId="0"/>
  </sheetViews>
  <sheetFormatPr baseColWidth="10" defaultColWidth="11.42578125" defaultRowHeight="16.5"/>
  <cols>
    <col min="1" max="1" width="1.28515625" style="43" customWidth="1"/>
    <col min="2" max="2" width="17.5703125" style="43" customWidth="1"/>
    <col min="3" max="4" width="10.7109375" style="43" customWidth="1"/>
    <col min="5" max="5" width="6.5703125" style="43" customWidth="1"/>
    <col min="6" max="6" width="0.85546875" style="43" customWidth="1"/>
    <col min="7" max="7" width="10.7109375" style="43" customWidth="1"/>
    <col min="8" max="8" width="9.85546875" style="43" bestFit="1" customWidth="1"/>
    <col min="9" max="9" width="6.5703125" style="43" customWidth="1"/>
    <col min="10" max="10" width="0.85546875" style="43" customWidth="1"/>
    <col min="11" max="12" width="9.85546875" style="43" bestFit="1" customWidth="1"/>
    <col min="13" max="13" width="6.5703125" style="43" customWidth="1"/>
    <col min="14" max="16384" width="11.42578125" style="43"/>
  </cols>
  <sheetData>
    <row r="1" spans="2:13" ht="6.75" customHeight="1"/>
    <row r="2" spans="2:13" ht="23.25">
      <c r="B2" s="267" t="s">
        <v>206</v>
      </c>
      <c r="C2" s="103"/>
    </row>
    <row r="4" spans="2:13" ht="18" customHeight="1">
      <c r="B4" s="364"/>
      <c r="C4" s="375" t="s">
        <v>166</v>
      </c>
      <c r="D4" s="375"/>
      <c r="E4" s="375"/>
      <c r="F4" s="365"/>
      <c r="G4" s="375" t="s">
        <v>167</v>
      </c>
      <c r="H4" s="375"/>
      <c r="I4" s="375"/>
      <c r="J4" s="366"/>
      <c r="K4" s="375" t="s">
        <v>168</v>
      </c>
      <c r="L4" s="375"/>
      <c r="M4" s="375"/>
    </row>
    <row r="5" spans="2:13" ht="18" customHeight="1">
      <c r="B5" s="353"/>
      <c r="C5" s="352" t="s">
        <v>243</v>
      </c>
      <c r="D5" s="352" t="s">
        <v>165</v>
      </c>
      <c r="E5" s="352" t="s">
        <v>2</v>
      </c>
      <c r="F5" s="353"/>
      <c r="G5" s="352" t="s">
        <v>243</v>
      </c>
      <c r="H5" s="352" t="s">
        <v>165</v>
      </c>
      <c r="I5" s="352" t="s">
        <v>2</v>
      </c>
      <c r="J5" s="353"/>
      <c r="K5" s="352" t="s">
        <v>243</v>
      </c>
      <c r="L5" s="352" t="s">
        <v>165</v>
      </c>
      <c r="M5" s="354" t="s">
        <v>2</v>
      </c>
    </row>
    <row r="6" spans="2:13" ht="18" customHeight="1">
      <c r="B6" s="367" t="s">
        <v>57</v>
      </c>
      <c r="C6" s="355">
        <v>6168247.1009999998</v>
      </c>
      <c r="D6" s="355">
        <v>6551686.5779999997</v>
      </c>
      <c r="E6" s="356">
        <v>-5.8525308320998892E-2</v>
      </c>
      <c r="F6" s="357"/>
      <c r="G6" s="355">
        <v>5677809.284</v>
      </c>
      <c r="H6" s="355">
        <v>5250496.8969999999</v>
      </c>
      <c r="I6" s="358">
        <v>8.1385132756512046E-2</v>
      </c>
      <c r="J6" s="357"/>
      <c r="K6" s="355">
        <v>1050675.0090000001</v>
      </c>
      <c r="L6" s="355">
        <v>1509789.024</v>
      </c>
      <c r="M6" s="358">
        <v>-0.30409150397956519</v>
      </c>
    </row>
    <row r="7" spans="2:13" ht="18" customHeight="1">
      <c r="B7" s="367" t="s">
        <v>58</v>
      </c>
      <c r="C7" s="355">
        <v>1843240.452</v>
      </c>
      <c r="D7" s="355">
        <v>1643998.11</v>
      </c>
      <c r="E7" s="356">
        <v>0.12119377801474474</v>
      </c>
      <c r="F7" s="357"/>
      <c r="G7" s="355">
        <v>832156.7</v>
      </c>
      <c r="H7" s="355">
        <v>756802.37800000003</v>
      </c>
      <c r="I7" s="358">
        <v>9.9569351511736404E-2</v>
      </c>
      <c r="J7" s="357"/>
      <c r="K7" s="355">
        <v>1076107.825</v>
      </c>
      <c r="L7" s="355">
        <v>961874.07</v>
      </c>
      <c r="M7" s="358">
        <v>0.11876165348755063</v>
      </c>
    </row>
    <row r="8" spans="2:13" ht="18" customHeight="1">
      <c r="B8" s="367" t="s">
        <v>201</v>
      </c>
      <c r="C8" s="355">
        <v>1535281.5419999999</v>
      </c>
      <c r="D8" s="355">
        <v>0</v>
      </c>
      <c r="E8" s="356" t="s">
        <v>24</v>
      </c>
      <c r="F8" s="357"/>
      <c r="G8" s="355">
        <v>1173947.044</v>
      </c>
      <c r="H8" s="355">
        <v>0</v>
      </c>
      <c r="I8" s="358" t="s">
        <v>24</v>
      </c>
      <c r="J8" s="357"/>
      <c r="K8" s="355">
        <v>38716.216999999997</v>
      </c>
      <c r="L8" s="355">
        <v>0</v>
      </c>
      <c r="M8" s="358" t="s">
        <v>24</v>
      </c>
    </row>
    <row r="9" spans="2:13" ht="18" customHeight="1">
      <c r="B9" s="367" t="s">
        <v>59</v>
      </c>
      <c r="C9" s="355">
        <v>1179425.7279999999</v>
      </c>
      <c r="D9" s="355">
        <v>991373.07700000005</v>
      </c>
      <c r="E9" s="356">
        <v>0.18968908412266661</v>
      </c>
      <c r="F9" s="357"/>
      <c r="G9" s="355">
        <v>758232.05599999998</v>
      </c>
      <c r="H9" s="355">
        <v>526603.22499999998</v>
      </c>
      <c r="I9" s="358">
        <v>0.43985456222756714</v>
      </c>
      <c r="J9" s="357"/>
      <c r="K9" s="355">
        <v>413755.97</v>
      </c>
      <c r="L9" s="355">
        <v>457888.93699999998</v>
      </c>
      <c r="M9" s="358">
        <v>-9.6383562549361201E-2</v>
      </c>
    </row>
    <row r="10" spans="2:13" ht="18" customHeight="1">
      <c r="B10" s="367" t="s">
        <v>60</v>
      </c>
      <c r="C10" s="355">
        <v>1405441.233</v>
      </c>
      <c r="D10" s="355">
        <v>1338904.068</v>
      </c>
      <c r="E10" s="356">
        <v>4.969524448408813E-2</v>
      </c>
      <c r="F10" s="357"/>
      <c r="G10" s="355">
        <v>434260.1</v>
      </c>
      <c r="H10" s="355">
        <v>406645.91200000001</v>
      </c>
      <c r="I10" s="358">
        <v>6.7907206700260625E-2</v>
      </c>
      <c r="J10" s="357"/>
      <c r="K10" s="355">
        <v>819375.06400000001</v>
      </c>
      <c r="L10" s="355">
        <v>814294.30599999998</v>
      </c>
      <c r="M10" s="358">
        <v>6.2394615344394389E-3</v>
      </c>
    </row>
    <row r="11" spans="2:13" ht="18" customHeight="1">
      <c r="B11" s="367" t="s">
        <v>61</v>
      </c>
      <c r="C11" s="355">
        <v>1174036.9350000001</v>
      </c>
      <c r="D11" s="355">
        <v>1425545.648</v>
      </c>
      <c r="E11" s="356">
        <v>-0.17642978557218392</v>
      </c>
      <c r="F11" s="357"/>
      <c r="G11" s="355">
        <v>215975.22</v>
      </c>
      <c r="H11" s="355">
        <v>276701.49099999998</v>
      </c>
      <c r="I11" s="358">
        <v>-0.2194649214954898</v>
      </c>
      <c r="J11" s="357"/>
      <c r="K11" s="355">
        <v>848171.33499999996</v>
      </c>
      <c r="L11" s="355">
        <v>990411.24100000004</v>
      </c>
      <c r="M11" s="358">
        <v>-0.14361701494460322</v>
      </c>
    </row>
    <row r="12" spans="2:13" ht="18" customHeight="1">
      <c r="B12" s="367" t="s">
        <v>244</v>
      </c>
      <c r="C12" s="355">
        <v>34526.800000000003</v>
      </c>
      <c r="D12" s="355">
        <v>0</v>
      </c>
      <c r="E12" s="356" t="s">
        <v>24</v>
      </c>
      <c r="F12" s="357"/>
      <c r="G12" s="355">
        <v>1601.9849999999999</v>
      </c>
      <c r="H12" s="355">
        <v>0</v>
      </c>
      <c r="I12" s="358" t="s">
        <v>24</v>
      </c>
      <c r="J12" s="357"/>
      <c r="K12" s="355">
        <v>-584.01800000000003</v>
      </c>
      <c r="L12" s="355">
        <v>0</v>
      </c>
      <c r="M12" s="358" t="s">
        <v>24</v>
      </c>
    </row>
    <row r="13" spans="2:13" ht="18" customHeight="1">
      <c r="B13" s="185" t="s">
        <v>83</v>
      </c>
      <c r="C13" s="359">
        <v>13340199.790999999</v>
      </c>
      <c r="D13" s="359">
        <v>11951507.481000001</v>
      </c>
      <c r="E13" s="360">
        <v>0.11619390375713556</v>
      </c>
      <c r="F13" s="361"/>
      <c r="G13" s="359">
        <v>9093982.3890000004</v>
      </c>
      <c r="H13" s="359">
        <v>7217249.9030000009</v>
      </c>
      <c r="I13" s="360">
        <v>0.26003429439514014</v>
      </c>
      <c r="J13" s="361"/>
      <c r="K13" s="359">
        <v>4246217.4019999998</v>
      </c>
      <c r="L13" s="359">
        <v>4734257.5779999997</v>
      </c>
      <c r="M13" s="360">
        <v>-0.10308695037378468</v>
      </c>
    </row>
    <row r="14" spans="2:13" ht="18" customHeight="1">
      <c r="B14" s="367" t="s">
        <v>84</v>
      </c>
      <c r="C14" s="362">
        <v>994017.9882818975</v>
      </c>
      <c r="D14" s="362">
        <v>839581.1801502672</v>
      </c>
      <c r="E14" s="356">
        <v>0.18394505711048614</v>
      </c>
      <c r="F14" s="357"/>
      <c r="G14" s="363">
        <v>338259.84109388932</v>
      </c>
      <c r="H14" s="363">
        <v>289075.73336403922</v>
      </c>
      <c r="I14" s="357">
        <v>0.17014263756242554</v>
      </c>
      <c r="J14" s="357"/>
      <c r="K14" s="363">
        <v>655758.14718800783</v>
      </c>
      <c r="L14" s="363">
        <v>550505.44678622822</v>
      </c>
      <c r="M14" s="357">
        <v>0.19119284108128221</v>
      </c>
    </row>
    <row r="15" spans="2:13">
      <c r="B15" s="188" t="s">
        <v>22</v>
      </c>
      <c r="C15" s="189">
        <v>12346181.802718101</v>
      </c>
      <c r="D15" s="189">
        <v>11111926.300849734</v>
      </c>
      <c r="E15" s="190">
        <v>0.11107484593143702</v>
      </c>
      <c r="F15" s="187"/>
      <c r="G15" s="189">
        <v>8755722.5479061119</v>
      </c>
      <c r="H15" s="189">
        <v>6928174.1696359618</v>
      </c>
      <c r="I15" s="190">
        <v>0.26378499349507223</v>
      </c>
      <c r="J15" s="187"/>
      <c r="K15" s="189">
        <v>3590459.2548119919</v>
      </c>
      <c r="L15" s="189">
        <v>4183752.1312137716</v>
      </c>
      <c r="M15" s="190">
        <v>-0.14180880171542476</v>
      </c>
    </row>
    <row r="17" spans="6:6">
      <c r="F17" s="44"/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2578125" defaultRowHeight="14.25" outlineLevelCol="1"/>
  <cols>
    <col min="1" max="1" width="25.28515625" style="5" bestFit="1" customWidth="1"/>
    <col min="2" max="2" width="13.85546875" style="5" bestFit="1" customWidth="1"/>
    <col min="3" max="3" width="8.7109375" style="5" bestFit="1" customWidth="1"/>
    <col min="4" max="4" width="8.85546875" style="5" bestFit="1" customWidth="1"/>
    <col min="5" max="5" width="1.42578125" style="5" customWidth="1"/>
    <col min="6" max="6" width="10.5703125" style="5" customWidth="1" outlineLevel="1"/>
    <col min="7" max="7" width="10.85546875" style="5" customWidth="1" outlineLevel="1"/>
    <col min="8" max="8" width="7.85546875" style="5" customWidth="1" outlineLevel="1"/>
    <col min="9" max="9" width="9.140625" style="5" bestFit="1" customWidth="1"/>
    <col min="10" max="10" width="27.42578125" style="5" bestFit="1" customWidth="1"/>
    <col min="11" max="11" width="10" style="5" bestFit="1" customWidth="1"/>
    <col min="12" max="12" width="8.7109375" style="5" bestFit="1" customWidth="1"/>
    <col min="13" max="13" width="8.85546875" style="5" bestFit="1" customWidth="1"/>
    <col min="14" max="14" width="1.42578125" style="5" customWidth="1"/>
    <col min="15" max="15" width="11.5703125" style="5" customWidth="1" outlineLevel="1"/>
    <col min="16" max="16" width="11.140625" style="5" customWidth="1" outlineLevel="1"/>
    <col min="17" max="17" width="10.140625" style="5" customWidth="1" outlineLevel="1"/>
    <col min="18" max="16384" width="11.42578125" style="5"/>
  </cols>
  <sheetData>
    <row r="1" spans="1:17">
      <c r="A1" s="16" t="s">
        <v>85</v>
      </c>
      <c r="B1" s="14"/>
      <c r="C1" s="14"/>
      <c r="D1" s="15"/>
      <c r="E1" s="6"/>
      <c r="F1" s="14"/>
      <c r="G1" s="14"/>
      <c r="H1" s="15"/>
      <c r="J1" s="16" t="s">
        <v>86</v>
      </c>
      <c r="K1" s="14"/>
      <c r="L1" s="14"/>
      <c r="M1" s="15"/>
      <c r="N1" s="6"/>
      <c r="O1" s="14"/>
      <c r="P1" s="14"/>
      <c r="Q1" s="15"/>
    </row>
    <row r="2" spans="1:17">
      <c r="A2" s="17"/>
      <c r="B2" s="406" t="e">
        <f>+#REF!</f>
        <v>#REF!</v>
      </c>
      <c r="C2" s="406"/>
      <c r="D2" s="406"/>
      <c r="E2" s="6"/>
      <c r="F2" s="407" t="e">
        <f>+#REF!</f>
        <v>#REF!</v>
      </c>
      <c r="G2" s="407"/>
      <c r="H2" s="407"/>
      <c r="J2" s="17"/>
      <c r="K2" s="406" t="e">
        <f>+#REF!</f>
        <v>#REF!</v>
      </c>
      <c r="L2" s="406"/>
      <c r="M2" s="406"/>
      <c r="N2" s="6"/>
      <c r="O2" s="407" t="e">
        <f>+#REF!</f>
        <v>#REF!</v>
      </c>
      <c r="P2" s="407"/>
      <c r="Q2" s="407"/>
    </row>
    <row r="3" spans="1:17">
      <c r="A3" s="17"/>
      <c r="B3" s="115" t="e">
        <f>+#REF!</f>
        <v>#REF!</v>
      </c>
      <c r="C3" s="18" t="e">
        <f>+#REF!</f>
        <v>#REF!</v>
      </c>
      <c r="D3" s="116" t="e">
        <f>+#REF!</f>
        <v>#REF!</v>
      </c>
      <c r="E3" s="6"/>
      <c r="F3" s="22" t="e">
        <f>+B3</f>
        <v>#REF!</v>
      </c>
      <c r="G3" s="22" t="e">
        <f>+C3</f>
        <v>#REF!</v>
      </c>
      <c r="H3" s="116" t="e">
        <f>+D3</f>
        <v>#REF!</v>
      </c>
      <c r="J3" s="17"/>
      <c r="K3" s="115" t="e">
        <f t="shared" ref="K3:M8" si="0">+B3</f>
        <v>#REF!</v>
      </c>
      <c r="L3" s="18" t="e">
        <f t="shared" si="0"/>
        <v>#REF!</v>
      </c>
      <c r="M3" s="116" t="e">
        <f t="shared" si="0"/>
        <v>#REF!</v>
      </c>
      <c r="N3" s="6"/>
      <c r="O3" s="22" t="e">
        <f>+K3</f>
        <v>#REF!</v>
      </c>
      <c r="P3" s="22" t="e">
        <f>+L3</f>
        <v>#REF!</v>
      </c>
      <c r="Q3" s="116" t="e">
        <f>+M3</f>
        <v>#REF!</v>
      </c>
    </row>
    <row r="4" spans="1:17" ht="12.75" customHeight="1">
      <c r="A4" s="7" t="s">
        <v>87</v>
      </c>
      <c r="B4" s="8" t="e">
        <f>+#REF!</f>
        <v>#REF!</v>
      </c>
      <c r="C4" s="9" t="e">
        <f>+#REF!</f>
        <v>#REF!</v>
      </c>
      <c r="D4" s="10" t="e">
        <f>+B4/C4-1</f>
        <v>#REF!</v>
      </c>
      <c r="E4" s="4"/>
      <c r="F4" s="8" t="e">
        <f>+#REF!</f>
        <v>#REF!</v>
      </c>
      <c r="G4" s="9" t="e">
        <f>+#REF!</f>
        <v>#REF!</v>
      </c>
      <c r="H4" s="10" t="e">
        <f>+F4/G4-1</f>
        <v>#REF!</v>
      </c>
      <c r="I4" s="11"/>
      <c r="J4" s="7" t="s">
        <v>87</v>
      </c>
      <c r="K4" s="8" t="e">
        <f t="shared" si="0"/>
        <v>#REF!</v>
      </c>
      <c r="L4" s="9" t="e">
        <f t="shared" si="0"/>
        <v>#REF!</v>
      </c>
      <c r="M4" s="10" t="e">
        <f t="shared" si="0"/>
        <v>#REF!</v>
      </c>
      <c r="N4" s="4"/>
      <c r="O4" s="8" t="e">
        <f>+F4</f>
        <v>#REF!</v>
      </c>
      <c r="P4" s="8" t="e">
        <f t="shared" ref="P4:Q8" si="1">+G4</f>
        <v>#REF!</v>
      </c>
      <c r="Q4" s="10" t="e">
        <f t="shared" si="1"/>
        <v>#REF!</v>
      </c>
    </row>
    <row r="5" spans="1:17" ht="12.75" customHeight="1">
      <c r="A5" s="7" t="s">
        <v>88</v>
      </c>
      <c r="B5" s="8">
        <v>13888.262620778316</v>
      </c>
      <c r="C5" s="8">
        <v>11383.017945783962</v>
      </c>
      <c r="D5" s="10">
        <f>+B5/C5-1</f>
        <v>0.22008615702149936</v>
      </c>
      <c r="E5" s="4"/>
      <c r="F5" s="8">
        <v>39327.614610525503</v>
      </c>
      <c r="G5" s="8">
        <v>32641.607908465779</v>
      </c>
      <c r="H5" s="10">
        <f>+F5/G5-1</f>
        <v>0.20483080125246134</v>
      </c>
      <c r="I5" s="11"/>
      <c r="J5" s="7" t="s">
        <v>88</v>
      </c>
      <c r="K5" s="8">
        <f t="shared" si="0"/>
        <v>13888.262620778316</v>
      </c>
      <c r="L5" s="9">
        <f t="shared" si="0"/>
        <v>11383.017945783962</v>
      </c>
      <c r="M5" s="10">
        <f t="shared" si="0"/>
        <v>0.22008615702149936</v>
      </c>
      <c r="N5" s="4"/>
      <c r="O5" s="8">
        <f>+F5</f>
        <v>39327.614610525503</v>
      </c>
      <c r="P5" s="8">
        <f t="shared" si="1"/>
        <v>32641.607908465779</v>
      </c>
      <c r="Q5" s="10">
        <f t="shared" si="1"/>
        <v>0.20483080125246134</v>
      </c>
    </row>
    <row r="6" spans="1:17" ht="12.75" customHeight="1">
      <c r="A6" s="7" t="s">
        <v>89</v>
      </c>
      <c r="B6" s="8">
        <v>1990.6320001299996</v>
      </c>
      <c r="C6" s="8">
        <v>2049.5053965015722</v>
      </c>
      <c r="D6" s="10">
        <f>+B6/C6-1</f>
        <v>-2.8725660577457957E-2</v>
      </c>
      <c r="E6" s="4"/>
      <c r="F6" s="8">
        <v>6100.7532418100009</v>
      </c>
      <c r="G6" s="8">
        <v>6257.7627028976276</v>
      </c>
      <c r="H6" s="10">
        <f>+F6/G6-1</f>
        <v>-2.509035074387278E-2</v>
      </c>
      <c r="I6" s="11"/>
      <c r="J6" s="7" t="s">
        <v>90</v>
      </c>
      <c r="K6" s="8">
        <f t="shared" si="0"/>
        <v>1990.6320001299996</v>
      </c>
      <c r="L6" s="9">
        <f t="shared" si="0"/>
        <v>2049.5053965015722</v>
      </c>
      <c r="M6" s="10">
        <f t="shared" si="0"/>
        <v>-2.8725660577457957E-2</v>
      </c>
      <c r="N6" s="4"/>
      <c r="O6" s="8">
        <f>+F6</f>
        <v>6100.7532418100009</v>
      </c>
      <c r="P6" s="8">
        <f t="shared" si="1"/>
        <v>6257.7627028976276</v>
      </c>
      <c r="Q6" s="10">
        <f t="shared" si="1"/>
        <v>-2.509035074387278E-2</v>
      </c>
    </row>
    <row r="7" spans="1:17" ht="12.75" customHeight="1">
      <c r="A7" s="7" t="s">
        <v>91</v>
      </c>
      <c r="B7" s="8">
        <v>1183.4053882799999</v>
      </c>
      <c r="C7" s="8">
        <v>1177.5207502768405</v>
      </c>
      <c r="D7" s="10">
        <f>+B7/C7-1</f>
        <v>4.9974813622399861E-3</v>
      </c>
      <c r="E7" s="4"/>
      <c r="F7" s="8">
        <v>3581.107059497619</v>
      </c>
      <c r="G7" s="8">
        <v>3486.8610855712463</v>
      </c>
      <c r="H7" s="10">
        <f>+F7/G7-1</f>
        <v>2.7028886902425109E-2</v>
      </c>
      <c r="I7" s="11"/>
      <c r="J7" s="7" t="s">
        <v>92</v>
      </c>
      <c r="K7" s="8">
        <f t="shared" si="0"/>
        <v>1183.4053882799999</v>
      </c>
      <c r="L7" s="9">
        <f t="shared" si="0"/>
        <v>1177.5207502768405</v>
      </c>
      <c r="M7" s="10">
        <f t="shared" si="0"/>
        <v>4.9974813622399861E-3</v>
      </c>
      <c r="N7" s="4"/>
      <c r="O7" s="8">
        <f>+F7</f>
        <v>3581.107059497619</v>
      </c>
      <c r="P7" s="8">
        <f t="shared" si="1"/>
        <v>3486.8610855712463</v>
      </c>
      <c r="Q7" s="10">
        <f t="shared" si="1"/>
        <v>2.7028886902425109E-2</v>
      </c>
    </row>
    <row r="8" spans="1:17" ht="12.75" customHeight="1">
      <c r="A8" s="7" t="s">
        <v>93</v>
      </c>
      <c r="B8" s="8">
        <v>944610.94994272734</v>
      </c>
      <c r="C8" s="8">
        <v>923469.20059799997</v>
      </c>
      <c r="D8" s="10">
        <f>+B8/C8-1</f>
        <v>2.2893832659537372E-2</v>
      </c>
      <c r="E8" s="4"/>
      <c r="F8" s="8">
        <v>2860259.1849606074</v>
      </c>
      <c r="G8" s="8">
        <v>2732592.9826770001</v>
      </c>
      <c r="H8" s="10">
        <f>+F8/G8-1</f>
        <v>4.6719801702241881E-2</v>
      </c>
      <c r="I8" s="11"/>
      <c r="J8" s="7" t="s">
        <v>93</v>
      </c>
      <c r="K8" s="8">
        <f t="shared" si="0"/>
        <v>944610.94994272734</v>
      </c>
      <c r="L8" s="9">
        <f t="shared" si="0"/>
        <v>923469.20059799997</v>
      </c>
      <c r="M8" s="10">
        <f t="shared" si="0"/>
        <v>2.2893832659537372E-2</v>
      </c>
      <c r="N8" s="4"/>
      <c r="O8" s="8">
        <f>+F8</f>
        <v>2860259.1849606074</v>
      </c>
      <c r="P8" s="8">
        <f t="shared" si="1"/>
        <v>2732592.9826770001</v>
      </c>
      <c r="Q8" s="10">
        <f t="shared" si="1"/>
        <v>4.6719801702241881E-2</v>
      </c>
    </row>
    <row r="9" spans="1:17" ht="12.75" customHeight="1">
      <c r="A9" s="7"/>
      <c r="B9" s="8"/>
      <c r="C9" s="9"/>
      <c r="D9" s="10"/>
      <c r="E9" s="4"/>
      <c r="F9" s="8"/>
      <c r="G9" s="9"/>
      <c r="H9" s="10"/>
      <c r="I9" s="11"/>
      <c r="J9" s="7"/>
      <c r="K9" s="8"/>
      <c r="L9" s="9"/>
      <c r="M9" s="10"/>
      <c r="N9" s="4"/>
      <c r="O9" s="8"/>
      <c r="P9" s="8"/>
      <c r="Q9" s="12"/>
    </row>
    <row r="10" spans="1:17">
      <c r="C10" s="42"/>
    </row>
    <row r="11" spans="1:17" ht="15" customHeight="1">
      <c r="A11" s="16" t="s">
        <v>94</v>
      </c>
      <c r="J11" s="16" t="s">
        <v>95</v>
      </c>
      <c r="K11" s="21"/>
      <c r="L11" s="21"/>
      <c r="M11" s="21"/>
    </row>
    <row r="12" spans="1:17">
      <c r="A12" s="17" t="s">
        <v>96</v>
      </c>
      <c r="B12" s="22" t="e">
        <f>+#REF!</f>
        <v>#REF!</v>
      </c>
      <c r="C12" s="23" t="e">
        <f>+#REF!</f>
        <v>#REF!</v>
      </c>
      <c r="D12" s="19" t="e">
        <f>+D3</f>
        <v>#REF!</v>
      </c>
      <c r="F12" s="20"/>
      <c r="G12" s="20"/>
      <c r="H12" s="20"/>
      <c r="J12" s="17" t="s">
        <v>97</v>
      </c>
      <c r="K12" s="22" t="e">
        <f>+#REF!</f>
        <v>#REF!</v>
      </c>
      <c r="L12" s="23" t="e">
        <f>+#REF!</f>
        <v>#REF!</v>
      </c>
      <c r="M12" s="19" t="e">
        <f>+D12</f>
        <v>#REF!</v>
      </c>
    </row>
    <row r="13" spans="1:17" s="20" customFormat="1" ht="13.5" customHeight="1">
      <c r="A13" s="7" t="s">
        <v>57</v>
      </c>
      <c r="B13" s="8">
        <v>55472</v>
      </c>
      <c r="C13" s="8">
        <v>54579</v>
      </c>
      <c r="D13" s="12">
        <f t="shared" ref="D13:D18" si="2">+B13/C13-1</f>
        <v>1.6361604280034525E-2</v>
      </c>
      <c r="J13" s="7" t="s">
        <v>57</v>
      </c>
      <c r="K13" s="8">
        <f t="shared" ref="K13:K18" si="3">+B13</f>
        <v>55472</v>
      </c>
      <c r="L13" s="8">
        <f t="shared" ref="L13:M18" si="4">+C13</f>
        <v>54579</v>
      </c>
      <c r="M13" s="12">
        <f t="shared" si="4"/>
        <v>1.6361604280034525E-2</v>
      </c>
    </row>
    <row r="14" spans="1:17" s="20" customFormat="1" ht="13.5" customHeight="1">
      <c r="A14" s="7" t="s">
        <v>58</v>
      </c>
      <c r="B14" s="8">
        <v>24966</v>
      </c>
      <c r="C14" s="8">
        <v>25862</v>
      </c>
      <c r="D14" s="12">
        <f t="shared" si="2"/>
        <v>-3.464542572113527E-2</v>
      </c>
      <c r="J14" s="7" t="s">
        <v>58</v>
      </c>
      <c r="K14" s="8">
        <f t="shared" si="3"/>
        <v>24966</v>
      </c>
      <c r="L14" s="8">
        <f t="shared" si="4"/>
        <v>25862</v>
      </c>
      <c r="M14" s="12">
        <f t="shared" si="4"/>
        <v>-3.464542572113527E-2</v>
      </c>
    </row>
    <row r="15" spans="1:17" s="20" customFormat="1" ht="13.5" customHeight="1">
      <c r="A15" s="7" t="s">
        <v>98</v>
      </c>
      <c r="B15" s="8">
        <v>28172</v>
      </c>
      <c r="C15" s="8">
        <v>30495</v>
      </c>
      <c r="D15" s="12">
        <f t="shared" si="2"/>
        <v>-7.6176422364321983E-2</v>
      </c>
      <c r="J15" s="7" t="s">
        <v>59</v>
      </c>
      <c r="K15" s="8">
        <f t="shared" si="3"/>
        <v>28172</v>
      </c>
      <c r="L15" s="8">
        <f t="shared" si="4"/>
        <v>30495</v>
      </c>
      <c r="M15" s="12">
        <f t="shared" si="4"/>
        <v>-7.6176422364321983E-2</v>
      </c>
    </row>
    <row r="16" spans="1:17" s="20" customFormat="1" ht="13.5" customHeight="1">
      <c r="A16" s="7" t="s">
        <v>99</v>
      </c>
      <c r="B16" s="8">
        <v>14377</v>
      </c>
      <c r="C16" s="8">
        <v>14477</v>
      </c>
      <c r="D16" s="12">
        <f t="shared" si="2"/>
        <v>-6.9075084616978533E-3</v>
      </c>
      <c r="J16" s="7" t="s">
        <v>60</v>
      </c>
      <c r="K16" s="8">
        <f t="shared" si="3"/>
        <v>14377</v>
      </c>
      <c r="L16" s="8">
        <f t="shared" si="4"/>
        <v>14477</v>
      </c>
      <c r="M16" s="12">
        <f t="shared" si="4"/>
        <v>-6.9075084616978533E-3</v>
      </c>
    </row>
    <row r="17" spans="1:17" s="20" customFormat="1" ht="13.5" customHeight="1">
      <c r="A17" s="7" t="s">
        <v>61</v>
      </c>
      <c r="B17" s="8">
        <v>13818</v>
      </c>
      <c r="C17" s="8">
        <v>13749</v>
      </c>
      <c r="D17" s="12">
        <f t="shared" si="2"/>
        <v>5.0185468034038561E-3</v>
      </c>
      <c r="J17" s="7" t="s">
        <v>61</v>
      </c>
      <c r="K17" s="8">
        <f t="shared" si="3"/>
        <v>13818</v>
      </c>
      <c r="L17" s="8">
        <f t="shared" si="4"/>
        <v>13749</v>
      </c>
      <c r="M17" s="12">
        <f t="shared" si="4"/>
        <v>5.0185468034038561E-3</v>
      </c>
    </row>
    <row r="18" spans="1:17" s="27" customFormat="1" ht="13.5" customHeight="1">
      <c r="A18" s="24" t="s">
        <v>100</v>
      </c>
      <c r="B18" s="25">
        <f>+SUM(B13:B17)</f>
        <v>136805</v>
      </c>
      <c r="C18" s="25">
        <f>+SUM(C13:C17)</f>
        <v>139162</v>
      </c>
      <c r="D18" s="26">
        <f t="shared" si="2"/>
        <v>-1.6937094896595339E-2</v>
      </c>
      <c r="J18" s="24" t="s">
        <v>100</v>
      </c>
      <c r="K18" s="25">
        <f t="shared" si="3"/>
        <v>136805</v>
      </c>
      <c r="L18" s="25">
        <f t="shared" si="4"/>
        <v>139162</v>
      </c>
      <c r="M18" s="26">
        <f t="shared" si="4"/>
        <v>-1.6937094896595339E-2</v>
      </c>
    </row>
    <row r="19" spans="1:17" ht="13.5" customHeight="1">
      <c r="A19" s="17" t="s">
        <v>101</v>
      </c>
      <c r="B19" s="28"/>
      <c r="C19" s="28"/>
      <c r="D19" s="29"/>
      <c r="J19" s="17" t="s">
        <v>102</v>
      </c>
      <c r="K19" s="28"/>
      <c r="L19" s="28"/>
      <c r="M19" s="29"/>
    </row>
    <row r="20" spans="1:17" s="20" customFormat="1" ht="13.5" customHeight="1">
      <c r="A20" s="7" t="s">
        <v>103</v>
      </c>
      <c r="B20" s="8">
        <v>103864</v>
      </c>
      <c r="C20" s="9">
        <v>106164</v>
      </c>
      <c r="D20" s="12">
        <f t="shared" ref="D20:D26" si="5">+B20/C20-1</f>
        <v>-2.1664594401115234E-2</v>
      </c>
      <c r="E20" s="4"/>
      <c r="F20" s="8"/>
      <c r="G20" s="9"/>
      <c r="H20" s="12"/>
      <c r="I20" s="3"/>
      <c r="J20" s="7" t="s">
        <v>104</v>
      </c>
      <c r="K20" s="8">
        <f>+B20</f>
        <v>103864</v>
      </c>
      <c r="L20" s="8">
        <f t="shared" ref="L20:M26" si="6">+C20</f>
        <v>106164</v>
      </c>
      <c r="M20" s="12">
        <f t="shared" si="6"/>
        <v>-2.1664594401115234E-2</v>
      </c>
      <c r="N20" s="2"/>
      <c r="O20" s="30"/>
      <c r="P20" s="30"/>
      <c r="Q20" s="31"/>
    </row>
    <row r="21" spans="1:17" s="20" customFormat="1" ht="13.5" customHeight="1">
      <c r="A21" s="7" t="s">
        <v>105</v>
      </c>
      <c r="B21" s="8">
        <v>12434</v>
      </c>
      <c r="C21" s="9">
        <v>12578</v>
      </c>
      <c r="D21" s="12">
        <f t="shared" si="5"/>
        <v>-1.1448560979487987E-2</v>
      </c>
      <c r="E21" s="4"/>
      <c r="F21" s="8"/>
      <c r="G21" s="9"/>
      <c r="H21" s="12"/>
      <c r="I21" s="3"/>
      <c r="J21" s="7" t="s">
        <v>63</v>
      </c>
      <c r="K21" s="8">
        <f t="shared" ref="K21:K26" si="7">+B21</f>
        <v>12434</v>
      </c>
      <c r="L21" s="8">
        <f t="shared" si="6"/>
        <v>12578</v>
      </c>
      <c r="M21" s="12">
        <f t="shared" si="6"/>
        <v>-1.1448560979487987E-2</v>
      </c>
      <c r="N21" s="2"/>
      <c r="O21" s="30"/>
      <c r="P21" s="30"/>
      <c r="Q21" s="31"/>
    </row>
    <row r="22" spans="1:17" s="20" customFormat="1" ht="13.5" customHeight="1">
      <c r="A22" s="7" t="s">
        <v>106</v>
      </c>
      <c r="B22" s="8">
        <v>13589</v>
      </c>
      <c r="C22" s="9">
        <v>13465</v>
      </c>
      <c r="D22" s="12">
        <f t="shared" si="5"/>
        <v>9.2090605272929782E-3</v>
      </c>
      <c r="E22" s="4"/>
      <c r="F22" s="8"/>
      <c r="G22" s="9"/>
      <c r="H22" s="12"/>
      <c r="I22" s="3"/>
      <c r="J22" s="7" t="s">
        <v>64</v>
      </c>
      <c r="K22" s="8">
        <f t="shared" si="7"/>
        <v>13589</v>
      </c>
      <c r="L22" s="8">
        <f t="shared" si="6"/>
        <v>13465</v>
      </c>
      <c r="M22" s="12">
        <f t="shared" si="6"/>
        <v>9.2090605272929782E-3</v>
      </c>
      <c r="N22" s="2"/>
      <c r="O22" s="30"/>
      <c r="P22" s="30"/>
      <c r="Q22" s="31"/>
    </row>
    <row r="23" spans="1:17" s="20" customFormat="1" ht="13.5" customHeight="1">
      <c r="A23" s="7" t="s">
        <v>107</v>
      </c>
      <c r="B23" s="8">
        <v>1068</v>
      </c>
      <c r="C23" s="9">
        <v>1150</v>
      </c>
      <c r="D23" s="12">
        <f t="shared" si="5"/>
        <v>-7.1304347826086967E-2</v>
      </c>
      <c r="E23" s="4"/>
      <c r="F23" s="8"/>
      <c r="G23" s="9"/>
      <c r="H23" s="12"/>
      <c r="I23" s="3"/>
      <c r="J23" s="7" t="s">
        <v>65</v>
      </c>
      <c r="K23" s="8">
        <f t="shared" si="7"/>
        <v>1068</v>
      </c>
      <c r="L23" s="8">
        <f t="shared" si="6"/>
        <v>1150</v>
      </c>
      <c r="M23" s="12">
        <f t="shared" si="6"/>
        <v>-7.1304347826086967E-2</v>
      </c>
      <c r="N23" s="2"/>
      <c r="O23" s="30"/>
      <c r="P23" s="30"/>
      <c r="Q23" s="31"/>
    </row>
    <row r="24" spans="1:17" s="20" customFormat="1" ht="13.5" customHeight="1">
      <c r="A24" s="7" t="s">
        <v>108</v>
      </c>
      <c r="B24" s="8">
        <v>1279</v>
      </c>
      <c r="C24" s="9">
        <v>1176</v>
      </c>
      <c r="D24" s="12">
        <f t="shared" si="5"/>
        <v>8.7585034013605512E-2</v>
      </c>
      <c r="E24" s="4"/>
      <c r="F24" s="8"/>
      <c r="G24" s="9"/>
      <c r="H24" s="12"/>
      <c r="I24" s="3"/>
      <c r="J24" s="7" t="s">
        <v>66</v>
      </c>
      <c r="K24" s="8">
        <f t="shared" si="7"/>
        <v>1279</v>
      </c>
      <c r="L24" s="8">
        <f t="shared" si="6"/>
        <v>1176</v>
      </c>
      <c r="M24" s="12">
        <f t="shared" si="6"/>
        <v>8.7585034013605512E-2</v>
      </c>
      <c r="N24" s="2"/>
      <c r="O24" s="30"/>
      <c r="P24" s="30"/>
      <c r="Q24" s="31"/>
    </row>
    <row r="25" spans="1:17" s="20" customFormat="1" ht="13.5" customHeight="1">
      <c r="A25" s="7" t="s">
        <v>109</v>
      </c>
      <c r="B25" s="8">
        <v>4571</v>
      </c>
      <c r="C25" s="9">
        <v>4629</v>
      </c>
      <c r="D25" s="12">
        <f t="shared" si="5"/>
        <v>-1.2529704039749401E-2</v>
      </c>
      <c r="E25" s="4"/>
      <c r="F25" s="8"/>
      <c r="G25" s="9"/>
      <c r="H25" s="12"/>
      <c r="I25" s="3"/>
      <c r="J25" s="7" t="s">
        <v>110</v>
      </c>
      <c r="K25" s="8">
        <f t="shared" si="7"/>
        <v>4571</v>
      </c>
      <c r="L25" s="8">
        <f t="shared" si="6"/>
        <v>4629</v>
      </c>
      <c r="M25" s="12">
        <f t="shared" si="6"/>
        <v>-1.2529704039749401E-2</v>
      </c>
      <c r="N25" s="2"/>
      <c r="O25" s="30"/>
      <c r="P25" s="30"/>
      <c r="Q25" s="31"/>
    </row>
    <row r="26" spans="1:17" s="27" customFormat="1" ht="13.5" customHeight="1">
      <c r="A26" s="24" t="s">
        <v>100</v>
      </c>
      <c r="B26" s="25">
        <f>+SUM(B20:B25)</f>
        <v>136805</v>
      </c>
      <c r="C26" s="25">
        <f>+SUM(C20:C25)</f>
        <v>139162</v>
      </c>
      <c r="D26" s="26">
        <f t="shared" si="5"/>
        <v>-1.6937094896595339E-2</v>
      </c>
      <c r="E26" s="16"/>
      <c r="F26" s="25"/>
      <c r="G26" s="32"/>
      <c r="H26" s="26"/>
      <c r="I26" s="33"/>
      <c r="J26" s="24" t="s">
        <v>100</v>
      </c>
      <c r="K26" s="25">
        <f t="shared" si="7"/>
        <v>136805</v>
      </c>
      <c r="L26" s="25">
        <f t="shared" si="6"/>
        <v>139162</v>
      </c>
      <c r="M26" s="26">
        <f t="shared" si="6"/>
        <v>-1.6937094896595339E-2</v>
      </c>
      <c r="N26" s="34"/>
      <c r="O26" s="35"/>
      <c r="P26" s="35"/>
      <c r="Q26" s="36"/>
    </row>
    <row r="27" spans="1:17" ht="15">
      <c r="A27" s="13"/>
      <c r="B27" s="37"/>
      <c r="C27" s="38"/>
      <c r="D27" s="39"/>
      <c r="I27" s="33"/>
      <c r="J27" s="13"/>
      <c r="K27" s="37"/>
      <c r="L27" s="38"/>
      <c r="M27" s="39"/>
    </row>
    <row r="30" spans="1:17">
      <c r="B30" s="40"/>
      <c r="C30" s="40"/>
      <c r="D30" s="41"/>
    </row>
    <row r="31" spans="1:17">
      <c r="B31" s="40"/>
      <c r="C31" s="40"/>
      <c r="D31" s="41"/>
    </row>
    <row r="32" spans="1:17">
      <c r="B32" s="40"/>
      <c r="C32" s="40"/>
    </row>
    <row r="33" spans="2:6">
      <c r="B33" s="40"/>
      <c r="C33" s="40"/>
    </row>
    <row r="34" spans="2:6">
      <c r="B34" s="40"/>
      <c r="C34" s="40"/>
      <c r="D34" s="41"/>
      <c r="F34" s="11"/>
    </row>
    <row r="35" spans="2:6">
      <c r="B35" s="40"/>
      <c r="C35" s="40"/>
      <c r="D35" s="41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E18"/>
  <sheetViews>
    <sheetView showGridLines="0" zoomScale="90" zoomScaleNormal="90" workbookViewId="0"/>
  </sheetViews>
  <sheetFormatPr baseColWidth="10" defaultColWidth="11.42578125" defaultRowHeight="15"/>
  <cols>
    <col min="1" max="1" width="1.7109375" style="49" customWidth="1"/>
    <col min="2" max="2" width="63.5703125" style="61" customWidth="1"/>
    <col min="3" max="4" width="14.7109375" style="49" customWidth="1"/>
    <col min="5" max="6" width="11.42578125" style="49" customWidth="1"/>
    <col min="7" max="7" width="2.28515625" style="49" customWidth="1"/>
    <col min="8" max="16384" width="11.42578125" style="49"/>
  </cols>
  <sheetData>
    <row r="2" spans="1:5" s="217" customFormat="1" ht="23.25">
      <c r="B2" s="267" t="s">
        <v>111</v>
      </c>
      <c r="C2" s="268"/>
    </row>
    <row r="4" spans="1:5" ht="18" customHeight="1">
      <c r="B4" s="312" t="s">
        <v>143</v>
      </c>
      <c r="C4" s="269">
        <v>44896</v>
      </c>
      <c r="D4" s="269">
        <v>44531</v>
      </c>
      <c r="E4" s="205"/>
    </row>
    <row r="5" spans="1:5" ht="17.100000000000001" customHeight="1">
      <c r="A5" s="80"/>
      <c r="B5" s="270" t="s">
        <v>112</v>
      </c>
      <c r="C5" s="271">
        <v>4019943.983</v>
      </c>
      <c r="D5" s="271">
        <v>2734730.78</v>
      </c>
      <c r="E5" s="205"/>
    </row>
    <row r="6" spans="1:5" ht="17.100000000000001" customHeight="1">
      <c r="A6" s="80"/>
      <c r="B6" s="193" t="s">
        <v>113</v>
      </c>
      <c r="C6" s="272">
        <v>373700.30300000001</v>
      </c>
      <c r="D6" s="272">
        <v>806710.26199999999</v>
      </c>
      <c r="E6" s="205"/>
    </row>
    <row r="7" spans="1:5" ht="17.100000000000001" customHeight="1">
      <c r="A7" s="80"/>
      <c r="B7" s="193" t="s">
        <v>114</v>
      </c>
      <c r="C7" s="272">
        <v>444442.51299999998</v>
      </c>
      <c r="D7" s="272">
        <v>776402.37100000004</v>
      </c>
      <c r="E7" s="205"/>
    </row>
    <row r="8" spans="1:5" ht="17.100000000000001" customHeight="1">
      <c r="A8" s="80"/>
      <c r="B8" s="270" t="s">
        <v>115</v>
      </c>
      <c r="C8" s="271">
        <v>3201801.1670000004</v>
      </c>
      <c r="D8" s="271">
        <v>1151618.1469999996</v>
      </c>
      <c r="E8" s="205"/>
    </row>
    <row r="9" spans="1:5" ht="17.100000000000001" customHeight="1">
      <c r="B9" s="193" t="s">
        <v>116</v>
      </c>
      <c r="C9" s="272">
        <v>1160046.7009999999</v>
      </c>
      <c r="D9" s="272">
        <v>879465.97</v>
      </c>
      <c r="E9" s="205"/>
    </row>
    <row r="10" spans="1:5" ht="17.100000000000001" customHeight="1">
      <c r="B10" s="270" t="s">
        <v>117</v>
      </c>
      <c r="C10" s="273">
        <v>4361847.8680000007</v>
      </c>
      <c r="D10" s="273">
        <v>2031084.1169999996</v>
      </c>
      <c r="E10" s="269"/>
    </row>
    <row r="12" spans="1:5" ht="17.100000000000001" customHeight="1">
      <c r="B12" s="275" t="s">
        <v>118</v>
      </c>
      <c r="C12" s="276">
        <v>44896</v>
      </c>
      <c r="D12" s="276">
        <v>44531</v>
      </c>
    </row>
    <row r="13" spans="1:5" ht="17.100000000000001" customHeight="1">
      <c r="B13" s="274" t="s">
        <v>119</v>
      </c>
      <c r="C13" s="420">
        <v>2.7370900750139691</v>
      </c>
      <c r="D13" s="420">
        <v>1.3881472589292914</v>
      </c>
    </row>
    <row r="14" spans="1:5" ht="17.100000000000001" customHeight="1">
      <c r="B14" s="274" t="s">
        <v>120</v>
      </c>
      <c r="C14" s="420">
        <v>3.2504804199744317</v>
      </c>
      <c r="D14" s="420">
        <v>2.4701277853297561</v>
      </c>
    </row>
    <row r="15" spans="1:5" ht="17.100000000000001" customHeight="1">
      <c r="B15" s="274" t="s">
        <v>121</v>
      </c>
      <c r="C15" s="420">
        <v>6.526593509057534</v>
      </c>
      <c r="D15" s="421">
        <v>10.060344518664856</v>
      </c>
    </row>
    <row r="16" spans="1:5" ht="17.100000000000001" customHeight="1">
      <c r="B16" s="274" t="s">
        <v>122</v>
      </c>
      <c r="C16" s="420">
        <v>0.75403608997785365</v>
      </c>
      <c r="D16" s="421">
        <v>0.24223705502411</v>
      </c>
    </row>
    <row r="17" spans="2:4" ht="17.100000000000001" customHeight="1">
      <c r="B17" s="274" t="s">
        <v>123</v>
      </c>
      <c r="C17" s="420">
        <v>2.1416666948603873</v>
      </c>
      <c r="D17" s="421">
        <v>1.5203589499790893</v>
      </c>
    </row>
    <row r="18" spans="2:4" ht="17.100000000000001" customHeight="1">
      <c r="B18" s="274" t="s">
        <v>124</v>
      </c>
      <c r="C18" s="420">
        <v>0.82809525121344052</v>
      </c>
      <c r="D18" s="421">
        <v>1.0628198134871207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N81"/>
  <sheetViews>
    <sheetView showGridLines="0" zoomScaleNormal="100" workbookViewId="0"/>
  </sheetViews>
  <sheetFormatPr baseColWidth="10" defaultColWidth="11.42578125" defaultRowHeight="15"/>
  <cols>
    <col min="1" max="1" width="0.85546875" style="49" customWidth="1"/>
    <col min="2" max="2" width="27.42578125" style="49" customWidth="1"/>
    <col min="3" max="5" width="23" style="49" customWidth="1"/>
    <col min="6" max="6" width="0.85546875" style="49" customWidth="1"/>
    <col min="7" max="7" width="13.28515625" style="49" customWidth="1"/>
    <col min="8" max="8" width="9.5703125" style="49" bestFit="1" customWidth="1"/>
    <col min="9" max="9" width="7.85546875" style="49" customWidth="1"/>
    <col min="10" max="10" width="8.85546875" style="49" customWidth="1"/>
    <col min="11" max="11" width="7.7109375" style="49" bestFit="1" customWidth="1"/>
    <col min="12" max="12" width="8" style="49" bestFit="1" customWidth="1"/>
    <col min="13" max="13" width="5.42578125" style="49" bestFit="1" customWidth="1"/>
    <col min="14" max="16384" width="11.42578125" style="49"/>
  </cols>
  <sheetData>
    <row r="1" spans="1:13" ht="5.0999999999999996" customHeight="1"/>
    <row r="2" spans="1:13" s="217" customFormat="1" ht="23.25">
      <c r="B2" s="267" t="s">
        <v>125</v>
      </c>
      <c r="C2" s="268"/>
    </row>
    <row r="3" spans="1:13" s="50" customFormat="1" ht="18.75">
      <c r="A3" s="101"/>
      <c r="B3" s="376" t="s">
        <v>222</v>
      </c>
      <c r="C3" s="376"/>
      <c r="D3" s="376"/>
      <c r="E3" s="376"/>
      <c r="F3" s="377"/>
      <c r="G3" s="377"/>
      <c r="H3" s="102"/>
      <c r="I3" s="102"/>
      <c r="J3" s="102"/>
      <c r="K3" s="102"/>
      <c r="L3" s="102"/>
      <c r="M3" s="102"/>
    </row>
    <row r="4" spans="1:13" s="78" customFormat="1" ht="9" customHeight="1">
      <c r="A4" s="108"/>
      <c r="B4" s="109"/>
      <c r="C4" s="109"/>
      <c r="D4" s="109"/>
      <c r="E4" s="109"/>
      <c r="F4" s="109"/>
      <c r="G4" s="109"/>
      <c r="H4" s="110"/>
      <c r="I4" s="110"/>
      <c r="J4" s="110"/>
      <c r="K4" s="110"/>
      <c r="L4" s="110"/>
      <c r="M4" s="110"/>
    </row>
    <row r="5" spans="1:13" s="104" customFormat="1" ht="33.75" customHeight="1">
      <c r="B5" s="277" t="s">
        <v>169</v>
      </c>
      <c r="C5" s="278" t="s">
        <v>126</v>
      </c>
      <c r="D5" s="278" t="s">
        <v>127</v>
      </c>
      <c r="E5" s="278" t="s">
        <v>128</v>
      </c>
      <c r="F5" s="279"/>
      <c r="G5" s="280" t="s">
        <v>129</v>
      </c>
    </row>
    <row r="6" spans="1:13" s="97" customFormat="1" ht="13.5" customHeight="1">
      <c r="B6" s="281" t="s">
        <v>104</v>
      </c>
      <c r="C6" s="282">
        <v>1215393.33</v>
      </c>
      <c r="D6" s="282">
        <v>-174528.943</v>
      </c>
      <c r="E6" s="282">
        <v>-1001581.113</v>
      </c>
      <c r="F6" s="282"/>
      <c r="G6" s="283">
        <v>39283.274000000092</v>
      </c>
    </row>
    <row r="7" spans="1:13" s="97" customFormat="1" ht="13.5" customHeight="1">
      <c r="B7" s="281" t="s">
        <v>65</v>
      </c>
      <c r="C7" s="282">
        <v>248827.818</v>
      </c>
      <c r="D7" s="282">
        <v>-37124.921999999999</v>
      </c>
      <c r="E7" s="282">
        <v>-215708.86300000001</v>
      </c>
      <c r="F7" s="282"/>
      <c r="G7" s="283">
        <v>-4005.9670000000042</v>
      </c>
    </row>
    <row r="8" spans="1:13" s="97" customFormat="1" ht="13.5" customHeight="1">
      <c r="B8" s="281" t="s">
        <v>63</v>
      </c>
      <c r="C8" s="282">
        <v>221801.25700000001</v>
      </c>
      <c r="D8" s="282">
        <v>-98753.576000000001</v>
      </c>
      <c r="E8" s="282">
        <v>-139727.76999999999</v>
      </c>
      <c r="F8" s="282"/>
      <c r="G8" s="283">
        <v>-16680.088999999978</v>
      </c>
    </row>
    <row r="9" spans="1:13" s="97" customFormat="1" ht="13.5" customHeight="1">
      <c r="B9" s="281" t="s">
        <v>64</v>
      </c>
      <c r="C9" s="282">
        <v>-33045.516000000003</v>
      </c>
      <c r="D9" s="282">
        <v>-26681.162</v>
      </c>
      <c r="E9" s="282">
        <v>59740.497000000003</v>
      </c>
      <c r="F9" s="282"/>
      <c r="G9" s="283">
        <v>13.819000000003143</v>
      </c>
    </row>
    <row r="10" spans="1:13" s="97" customFormat="1" ht="13.5" customHeight="1">
      <c r="B10" s="281" t="s">
        <v>66</v>
      </c>
      <c r="C10" s="282">
        <v>20867.88</v>
      </c>
      <c r="D10" s="282">
        <v>-97.230999999999995</v>
      </c>
      <c r="E10" s="282">
        <v>-20691.017</v>
      </c>
      <c r="F10" s="282"/>
      <c r="G10" s="283">
        <v>79.632000000001426</v>
      </c>
    </row>
    <row r="11" spans="1:13" s="97" customFormat="1" ht="13.5" customHeight="1">
      <c r="B11" s="281" t="s">
        <v>15</v>
      </c>
      <c r="C11" s="282">
        <v>-480339.65899999999</v>
      </c>
      <c r="D11" s="282">
        <v>-374207.01</v>
      </c>
      <c r="E11" s="282">
        <v>440238.663</v>
      </c>
      <c r="F11" s="282"/>
      <c r="G11" s="283">
        <v>-414308.00599999999</v>
      </c>
    </row>
    <row r="12" spans="1:13" s="97" customFormat="1" ht="13.5" customHeight="1">
      <c r="B12" s="185" t="s">
        <v>22</v>
      </c>
      <c r="C12" s="284">
        <v>1193505.1099999999</v>
      </c>
      <c r="D12" s="284">
        <v>-711392.84400000004</v>
      </c>
      <c r="E12" s="284">
        <v>-877729.60300000012</v>
      </c>
      <c r="F12" s="285"/>
      <c r="G12" s="286">
        <v>-395617.33700000029</v>
      </c>
    </row>
    <row r="13" spans="1:13" s="97" customFormat="1">
      <c r="B13" s="287" t="s">
        <v>130</v>
      </c>
      <c r="C13" s="288"/>
      <c r="D13" s="288"/>
      <c r="E13" s="288"/>
      <c r="F13" s="288"/>
      <c r="G13" s="289"/>
    </row>
    <row r="14" spans="1:13" s="97" customFormat="1" ht="13.5" customHeight="1">
      <c r="B14" s="281" t="s">
        <v>131</v>
      </c>
      <c r="C14" s="282">
        <v>92635.327999999994</v>
      </c>
      <c r="D14" s="282">
        <v>-43545.235999999997</v>
      </c>
      <c r="E14" s="282">
        <v>-28565.838</v>
      </c>
      <c r="F14" s="282"/>
      <c r="G14" s="283">
        <v>20524.253999999997</v>
      </c>
    </row>
    <row r="15" spans="1:13" s="97" customFormat="1" ht="13.5" customHeight="1">
      <c r="B15" s="281" t="s">
        <v>132</v>
      </c>
      <c r="C15" s="282">
        <v>-135563.31</v>
      </c>
      <c r="D15" s="282">
        <v>54368.13</v>
      </c>
      <c r="E15" s="282">
        <v>34885.722999999998</v>
      </c>
      <c r="F15" s="282"/>
      <c r="G15" s="283">
        <v>-46309.456999999995</v>
      </c>
      <c r="J15" s="49"/>
      <c r="K15" s="49"/>
      <c r="L15" s="49"/>
      <c r="M15" s="49"/>
    </row>
    <row r="16" spans="1:13" s="97" customFormat="1" ht="13.5" customHeight="1">
      <c r="B16" s="185" t="s">
        <v>21</v>
      </c>
      <c r="C16" s="284">
        <v>1150577.1279999998</v>
      </c>
      <c r="D16" s="284">
        <v>-700569.95000000007</v>
      </c>
      <c r="E16" s="284">
        <v>-871409.71800000011</v>
      </c>
      <c r="F16" s="285"/>
      <c r="G16" s="286">
        <v>-421402.54000000039</v>
      </c>
      <c r="J16" s="49"/>
      <c r="K16" s="49"/>
      <c r="L16" s="49"/>
      <c r="M16" s="49"/>
    </row>
    <row r="17" spans="2:14" ht="9.9499999999999993" customHeight="1">
      <c r="B17" s="97"/>
      <c r="C17" s="97"/>
      <c r="D17" s="97"/>
      <c r="E17" s="97"/>
      <c r="F17" s="97"/>
    </row>
    <row r="18" spans="2:14" s="96" customFormat="1">
      <c r="B18" s="97"/>
      <c r="C18" s="97"/>
      <c r="D18" s="97"/>
      <c r="E18" s="97"/>
      <c r="F18" s="97"/>
      <c r="H18" s="105"/>
    </row>
    <row r="19" spans="2:14" ht="30">
      <c r="B19" s="277" t="s">
        <v>170</v>
      </c>
      <c r="C19" s="278" t="s">
        <v>126</v>
      </c>
      <c r="D19" s="278" t="s">
        <v>127</v>
      </c>
      <c r="E19" s="278" t="s">
        <v>128</v>
      </c>
      <c r="F19" s="279"/>
      <c r="G19" s="280" t="s">
        <v>129</v>
      </c>
    </row>
    <row r="20" spans="2:14" ht="13.5" customHeight="1">
      <c r="B20" s="281" t="s">
        <v>104</v>
      </c>
      <c r="C20" s="282">
        <v>1153580.858</v>
      </c>
      <c r="D20" s="282">
        <v>-21398.307000000001</v>
      </c>
      <c r="E20" s="282">
        <v>-1095773.1229999999</v>
      </c>
      <c r="F20" s="282"/>
      <c r="G20" s="283">
        <v>36409.428000000073</v>
      </c>
      <c r="N20" s="61"/>
    </row>
    <row r="21" spans="2:14" ht="13.5" customHeight="1">
      <c r="B21" s="281" t="s">
        <v>65</v>
      </c>
      <c r="C21" s="282">
        <v>123176.47</v>
      </c>
      <c r="D21" s="282">
        <v>-41456.112999999998</v>
      </c>
      <c r="E21" s="282">
        <v>-47316.623</v>
      </c>
      <c r="F21" s="282"/>
      <c r="G21" s="283">
        <v>34403.734000000004</v>
      </c>
      <c r="N21" s="61"/>
    </row>
    <row r="22" spans="2:14" ht="13.5" customHeight="1">
      <c r="B22" s="281" t="s">
        <v>63</v>
      </c>
      <c r="C22" s="282">
        <v>224384.603</v>
      </c>
      <c r="D22" s="282">
        <v>-26407.035</v>
      </c>
      <c r="E22" s="282">
        <v>-155275.47500000001</v>
      </c>
      <c r="F22" s="282"/>
      <c r="G22" s="283">
        <v>42702.092999999993</v>
      </c>
      <c r="N22" s="61"/>
    </row>
    <row r="23" spans="2:14" ht="13.5" customHeight="1">
      <c r="B23" s="281" t="s">
        <v>64</v>
      </c>
      <c r="C23" s="282">
        <v>170558.14799999999</v>
      </c>
      <c r="D23" s="282">
        <v>-36432.858999999997</v>
      </c>
      <c r="E23" s="282">
        <v>-136393.76500000001</v>
      </c>
      <c r="F23" s="282"/>
      <c r="G23" s="283">
        <v>-2268.4760000000242</v>
      </c>
      <c r="N23" s="61"/>
    </row>
    <row r="24" spans="2:14" ht="13.5" customHeight="1">
      <c r="B24" s="281" t="s">
        <v>66</v>
      </c>
      <c r="C24" s="282">
        <v>1835.105</v>
      </c>
      <c r="D24" s="282">
        <v>-80.733000000000004</v>
      </c>
      <c r="E24" s="282">
        <v>-4026.2310000000002</v>
      </c>
      <c r="F24" s="282"/>
      <c r="G24" s="283">
        <v>-2271.8590000000004</v>
      </c>
      <c r="N24" s="61"/>
    </row>
    <row r="25" spans="2:14" ht="15" customHeight="1">
      <c r="B25" s="281" t="s">
        <v>15</v>
      </c>
      <c r="C25" s="282">
        <v>-342201.67800000001</v>
      </c>
      <c r="D25" s="282">
        <v>3628.1179999999999</v>
      </c>
      <c r="E25" s="282">
        <v>275549.49599999998</v>
      </c>
      <c r="F25" s="282"/>
      <c r="G25" s="283">
        <v>-63024.064000000013</v>
      </c>
    </row>
    <row r="26" spans="2:14">
      <c r="B26" s="185" t="s">
        <v>22</v>
      </c>
      <c r="C26" s="284">
        <v>1331333.5059999998</v>
      </c>
      <c r="D26" s="284">
        <v>-122146.92899999999</v>
      </c>
      <c r="E26" s="284">
        <v>-1163235.7209999999</v>
      </c>
      <c r="F26" s="285"/>
      <c r="G26" s="286">
        <v>45950.855999999912</v>
      </c>
    </row>
    <row r="27" spans="2:14">
      <c r="B27" s="287" t="s">
        <v>130</v>
      </c>
      <c r="C27" s="288"/>
      <c r="D27" s="288"/>
      <c r="E27" s="288"/>
      <c r="F27" s="288"/>
      <c r="G27" s="289"/>
    </row>
    <row r="28" spans="2:14">
      <c r="B28" s="281" t="s">
        <v>131</v>
      </c>
      <c r="C28" s="282">
        <v>27050.960999999999</v>
      </c>
      <c r="D28" s="282">
        <v>-3243.002</v>
      </c>
      <c r="E28" s="282">
        <v>-7692.5730000000003</v>
      </c>
      <c r="F28" s="282"/>
      <c r="G28" s="283">
        <v>16115.385999999999</v>
      </c>
      <c r="J28" s="106"/>
      <c r="K28" s="106"/>
      <c r="L28" s="106"/>
    </row>
    <row r="29" spans="2:14">
      <c r="B29" s="281" t="s">
        <v>132</v>
      </c>
      <c r="C29" s="282">
        <v>3970.9720000000002</v>
      </c>
      <c r="D29" s="282">
        <v>-2322.0920000000001</v>
      </c>
      <c r="E29" s="282">
        <v>-1066.6400000000001</v>
      </c>
      <c r="F29" s="282"/>
      <c r="G29" s="283">
        <v>582.24</v>
      </c>
      <c r="J29" s="106"/>
      <c r="K29" s="106"/>
      <c r="L29" s="106"/>
    </row>
    <row r="30" spans="2:14">
      <c r="B30" s="185" t="s">
        <v>21</v>
      </c>
      <c r="C30" s="284">
        <v>1362355.4389999998</v>
      </c>
      <c r="D30" s="284">
        <v>-127712.02299999999</v>
      </c>
      <c r="E30" s="284">
        <v>-1171994.9339999999</v>
      </c>
      <c r="F30" s="285"/>
      <c r="G30" s="286">
        <v>62648.481999999844</v>
      </c>
    </row>
    <row r="31" spans="2:14" s="106" customFormat="1" ht="9.9499999999999993" customHeight="1">
      <c r="B31" s="97"/>
      <c r="C31" s="97"/>
      <c r="D31" s="97"/>
      <c r="E31" s="97"/>
      <c r="F31" s="97"/>
      <c r="G31" s="107"/>
    </row>
    <row r="32" spans="2:14">
      <c r="G32" s="61"/>
    </row>
    <row r="33" spans="7:7">
      <c r="G33" s="61"/>
    </row>
    <row r="34" spans="7:7">
      <c r="G34" s="61"/>
    </row>
    <row r="35" spans="7:7" ht="15" customHeight="1">
      <c r="G35" s="61"/>
    </row>
    <row r="36" spans="7:7">
      <c r="G36" s="61"/>
    </row>
    <row r="37" spans="7:7">
      <c r="G37" s="61"/>
    </row>
    <row r="38" spans="7:7">
      <c r="G38" s="61"/>
    </row>
    <row r="39" spans="7:7">
      <c r="G39" s="61"/>
    </row>
    <row r="40" spans="7:7">
      <c r="G40" s="61"/>
    </row>
    <row r="41" spans="7:7">
      <c r="G41" s="61"/>
    </row>
    <row r="42" spans="7:7">
      <c r="G42" s="61"/>
    </row>
    <row r="43" spans="7:7">
      <c r="G43" s="61"/>
    </row>
    <row r="44" spans="7:7">
      <c r="G44" s="61"/>
    </row>
    <row r="45" spans="7:7" ht="15.75" customHeight="1">
      <c r="G45" s="61"/>
    </row>
    <row r="46" spans="7:7">
      <c r="G46" s="61"/>
    </row>
    <row r="47" spans="7:7">
      <c r="G47" s="61"/>
    </row>
    <row r="48" spans="7:7">
      <c r="G48" s="61"/>
    </row>
    <row r="49" spans="7:7">
      <c r="G49" s="61"/>
    </row>
    <row r="50" spans="7:7">
      <c r="G50" s="61"/>
    </row>
    <row r="51" spans="7:7">
      <c r="G51" s="61"/>
    </row>
    <row r="52" spans="7:7">
      <c r="G52" s="61"/>
    </row>
    <row r="53" spans="7:7">
      <c r="G53" s="61"/>
    </row>
    <row r="54" spans="7:7">
      <c r="G54" s="61"/>
    </row>
    <row r="55" spans="7:7">
      <c r="G55" s="61"/>
    </row>
    <row r="56" spans="7:7">
      <c r="G56" s="61"/>
    </row>
    <row r="57" spans="7:7">
      <c r="G57" s="61"/>
    </row>
    <row r="58" spans="7:7">
      <c r="G58" s="61"/>
    </row>
    <row r="59" spans="7:7">
      <c r="G59" s="61"/>
    </row>
    <row r="60" spans="7:7">
      <c r="G60" s="61"/>
    </row>
    <row r="61" spans="7:7">
      <c r="G61" s="61"/>
    </row>
    <row r="62" spans="7:7">
      <c r="G62" s="61"/>
    </row>
    <row r="63" spans="7:7">
      <c r="G63" s="61"/>
    </row>
    <row r="64" spans="7:7">
      <c r="G64" s="61"/>
    </row>
    <row r="65" spans="7:7">
      <c r="G65" s="61"/>
    </row>
    <row r="66" spans="7:7">
      <c r="G66" s="61"/>
    </row>
    <row r="67" spans="7:7">
      <c r="G67" s="61"/>
    </row>
    <row r="68" spans="7:7">
      <c r="G68" s="61"/>
    </row>
    <row r="69" spans="7:7">
      <c r="G69" s="61"/>
    </row>
    <row r="70" spans="7:7">
      <c r="G70" s="61"/>
    </row>
    <row r="71" spans="7:7">
      <c r="G71" s="61"/>
    </row>
    <row r="72" spans="7:7">
      <c r="G72" s="61"/>
    </row>
    <row r="73" spans="7:7">
      <c r="G73" s="61"/>
    </row>
    <row r="74" spans="7:7">
      <c r="G74" s="61"/>
    </row>
    <row r="75" spans="7:7">
      <c r="G75" s="61"/>
    </row>
    <row r="76" spans="7:7">
      <c r="G76" s="61"/>
    </row>
    <row r="77" spans="7:7">
      <c r="G77" s="61"/>
    </row>
    <row r="78" spans="7:7">
      <c r="G78" s="61"/>
    </row>
    <row r="79" spans="7:7">
      <c r="G79" s="61"/>
    </row>
    <row r="80" spans="7:7">
      <c r="G80" s="61"/>
    </row>
    <row r="81" spans="7:7">
      <c r="G81" s="61"/>
    </row>
  </sheetData>
  <mergeCells count="1">
    <mergeCell ref="B3:G3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60"/>
  <sheetViews>
    <sheetView showGridLines="0" zoomScale="90" zoomScaleNormal="90" workbookViewId="0"/>
  </sheetViews>
  <sheetFormatPr baseColWidth="10" defaultColWidth="11.42578125" defaultRowHeight="11.25"/>
  <cols>
    <col min="1" max="1" width="0.85546875" style="80" customWidth="1"/>
    <col min="2" max="2" width="45.85546875" style="80" customWidth="1"/>
    <col min="3" max="9" width="12.140625" style="80" customWidth="1"/>
    <col min="10" max="16384" width="11.42578125" style="80"/>
  </cols>
  <sheetData>
    <row r="1" spans="1:9" ht="9.9499999999999993" customHeight="1">
      <c r="B1" s="119"/>
    </row>
    <row r="2" spans="1:9" ht="23.25">
      <c r="A2" s="119"/>
      <c r="B2" s="196" t="s">
        <v>204</v>
      </c>
    </row>
    <row r="3" spans="1:9" s="84" customFormat="1" ht="12.75" customHeight="1">
      <c r="A3" s="197"/>
      <c r="B3" s="80"/>
      <c r="C3" s="370"/>
      <c r="D3" s="370"/>
      <c r="E3" s="370"/>
      <c r="F3" s="80"/>
      <c r="G3" s="198"/>
      <c r="H3" s="198"/>
      <c r="I3" s="198"/>
    </row>
    <row r="4" spans="1:9" ht="17.100000000000001" customHeight="1">
      <c r="B4" s="199"/>
      <c r="C4" s="310" t="s">
        <v>207</v>
      </c>
      <c r="D4" s="310" t="s">
        <v>208</v>
      </c>
      <c r="E4" s="310" t="s">
        <v>2</v>
      </c>
      <c r="F4" s="310" t="s">
        <v>209</v>
      </c>
      <c r="G4" s="310" t="s">
        <v>210</v>
      </c>
      <c r="H4" s="310" t="s">
        <v>2</v>
      </c>
      <c r="I4" s="201"/>
    </row>
    <row r="5" spans="1:9" s="202" customFormat="1" ht="17.100000000000001" customHeight="1">
      <c r="B5" s="313" t="s">
        <v>3</v>
      </c>
      <c r="C5" s="314">
        <v>251027.79699999999</v>
      </c>
      <c r="D5" s="314">
        <v>205804.95199999999</v>
      </c>
      <c r="E5" s="315">
        <v>0.2197364279164673</v>
      </c>
      <c r="F5" s="314">
        <v>684901.15</v>
      </c>
      <c r="G5" s="314">
        <v>662669.70499999996</v>
      </c>
      <c r="H5" s="315">
        <v>3.3548304430183862E-2</v>
      </c>
    </row>
    <row r="6" spans="1:9" s="202" customFormat="1" ht="17.100000000000001" customHeight="1">
      <c r="B6" s="205" t="s">
        <v>4</v>
      </c>
      <c r="C6" s="206">
        <v>102850.764</v>
      </c>
      <c r="D6" s="206">
        <v>55598.455999999998</v>
      </c>
      <c r="E6" s="207">
        <v>0.8498852558063843</v>
      </c>
      <c r="F6" s="206">
        <v>309023.45699999999</v>
      </c>
      <c r="G6" s="206">
        <v>192009.76300000001</v>
      </c>
      <c r="H6" s="207">
        <v>0.60941533478170062</v>
      </c>
    </row>
    <row r="7" spans="1:9" s="202" customFormat="1" ht="17.100000000000001" customHeight="1">
      <c r="B7" s="205" t="s">
        <v>5</v>
      </c>
      <c r="C7" s="206">
        <v>31264.655999999999</v>
      </c>
      <c r="D7" s="206">
        <v>32908.839</v>
      </c>
      <c r="E7" s="207">
        <v>-4.9961744320424106E-2</v>
      </c>
      <c r="F7" s="206">
        <v>152948.65</v>
      </c>
      <c r="G7" s="206">
        <v>71166.915999999997</v>
      </c>
      <c r="H7" s="207">
        <v>1.1491538287256962</v>
      </c>
    </row>
    <row r="8" spans="1:9" s="202" customFormat="1" ht="17.100000000000001" customHeight="1">
      <c r="B8" s="205" t="s">
        <v>6</v>
      </c>
      <c r="C8" s="206">
        <v>-10120.823</v>
      </c>
      <c r="D8" s="206">
        <v>14539.8</v>
      </c>
      <c r="E8" s="207">
        <v>-1.6960771812542126</v>
      </c>
      <c r="F8" s="206">
        <v>61265.671999999999</v>
      </c>
      <c r="G8" s="206">
        <v>32850.059000000001</v>
      </c>
      <c r="H8" s="207">
        <v>0.86500949663438953</v>
      </c>
    </row>
    <row r="9" spans="1:9" s="202" customFormat="1" ht="17.100000000000001" customHeight="1">
      <c r="B9" s="205" t="s">
        <v>7</v>
      </c>
      <c r="C9" s="206">
        <v>23286.717000000001</v>
      </c>
      <c r="D9" s="206">
        <v>55440.074000000001</v>
      </c>
      <c r="E9" s="207">
        <v>-0.57996598272938815</v>
      </c>
      <c r="F9" s="206">
        <v>48612.241999999998</v>
      </c>
      <c r="G9" s="206">
        <v>111374.44500000001</v>
      </c>
      <c r="H9" s="207">
        <v>-0.5635242716585479</v>
      </c>
    </row>
    <row r="10" spans="1:9" s="202" customFormat="1" ht="17.100000000000001" customHeight="1">
      <c r="B10" s="205" t="s">
        <v>8</v>
      </c>
      <c r="C10" s="206">
        <v>107403.484</v>
      </c>
      <c r="D10" s="206">
        <v>72849.86</v>
      </c>
      <c r="E10" s="207">
        <v>0.47431284013449027</v>
      </c>
      <c r="F10" s="206">
        <v>334222.95199999999</v>
      </c>
      <c r="G10" s="206">
        <v>252061.495</v>
      </c>
      <c r="H10" s="207">
        <v>0.32595798497505535</v>
      </c>
    </row>
    <row r="11" spans="1:9" s="202" customFormat="1" ht="17.100000000000001" customHeight="1">
      <c r="B11" s="205" t="s">
        <v>9</v>
      </c>
      <c r="C11" s="206">
        <v>-24039.27</v>
      </c>
      <c r="D11" s="206">
        <v>-6970.5839999999998</v>
      </c>
      <c r="E11" s="207">
        <v>2.4486737409663237</v>
      </c>
      <c r="F11" s="206">
        <v>-4112.8689999999997</v>
      </c>
      <c r="G11" s="206">
        <v>80850.092000000004</v>
      </c>
      <c r="H11" s="207">
        <v>-1.0508703069874057</v>
      </c>
    </row>
    <row r="12" spans="1:9" s="202" customFormat="1" ht="17.100000000000001" customHeight="1">
      <c r="B12" s="313" t="s">
        <v>49</v>
      </c>
      <c r="C12" s="314">
        <v>481673.32500000001</v>
      </c>
      <c r="D12" s="314">
        <v>430171.397</v>
      </c>
      <c r="E12" s="315">
        <v>0.11972420379219217</v>
      </c>
      <c r="F12" s="314">
        <v>1586861.2540000002</v>
      </c>
      <c r="G12" s="314">
        <v>1402982.4749999999</v>
      </c>
      <c r="H12" s="315">
        <v>0.13106277681765088</v>
      </c>
    </row>
    <row r="13" spans="1:9" ht="12.75" customHeight="1">
      <c r="B13" s="371"/>
      <c r="C13" s="371"/>
      <c r="D13" s="371"/>
      <c r="E13" s="371"/>
      <c r="F13" s="371"/>
      <c r="G13" s="371"/>
      <c r="H13" s="371"/>
      <c r="I13" s="371"/>
    </row>
    <row r="14" spans="1:9" s="208" customFormat="1" ht="17.100000000000001" customHeight="1">
      <c r="B14" s="209" t="s">
        <v>207</v>
      </c>
      <c r="C14" s="209" t="s">
        <v>10</v>
      </c>
      <c r="D14" s="209" t="s">
        <v>11</v>
      </c>
      <c r="E14" s="209" t="s">
        <v>12</v>
      </c>
      <c r="F14" s="209" t="s">
        <v>13</v>
      </c>
      <c r="G14" s="209" t="s">
        <v>14</v>
      </c>
      <c r="H14" s="209" t="s">
        <v>15</v>
      </c>
      <c r="I14" s="209" t="s">
        <v>139</v>
      </c>
    </row>
    <row r="15" spans="1:9" ht="17.100000000000001" customHeight="1">
      <c r="B15" s="205" t="s">
        <v>16</v>
      </c>
      <c r="C15" s="206">
        <v>276826.72899999999</v>
      </c>
      <c r="D15" s="206">
        <v>73262.918000000005</v>
      </c>
      <c r="E15" s="206">
        <v>76382.653000000006</v>
      </c>
      <c r="F15" s="206">
        <v>8289.5720000000001</v>
      </c>
      <c r="G15" s="206">
        <v>6506.7889999999998</v>
      </c>
      <c r="H15" s="206">
        <v>-190240.864</v>
      </c>
      <c r="I15" s="210">
        <v>251027.79699999996</v>
      </c>
    </row>
    <row r="16" spans="1:9" ht="17.100000000000001" customHeight="1">
      <c r="B16" s="205" t="s">
        <v>17</v>
      </c>
      <c r="C16" s="206">
        <v>0</v>
      </c>
      <c r="D16" s="206">
        <v>0</v>
      </c>
      <c r="E16" s="206">
        <v>0</v>
      </c>
      <c r="F16" s="206">
        <v>0</v>
      </c>
      <c r="G16" s="206">
        <v>0</v>
      </c>
      <c r="H16" s="206">
        <v>102850.764</v>
      </c>
      <c r="I16" s="210">
        <v>102850.764</v>
      </c>
    </row>
    <row r="17" spans="1:9" ht="17.100000000000001" customHeight="1">
      <c r="B17" s="205" t="s">
        <v>7</v>
      </c>
      <c r="C17" s="206">
        <v>0</v>
      </c>
      <c r="D17" s="206">
        <v>0</v>
      </c>
      <c r="E17" s="206">
        <v>0</v>
      </c>
      <c r="F17" s="206">
        <v>0</v>
      </c>
      <c r="G17" s="206">
        <v>0</v>
      </c>
      <c r="H17" s="206">
        <v>23286.717000000001</v>
      </c>
      <c r="I17" s="210">
        <v>23286.717000000001</v>
      </c>
    </row>
    <row r="18" spans="1:9" ht="17.100000000000001" customHeight="1">
      <c r="B18" s="211" t="s">
        <v>18</v>
      </c>
      <c r="C18" s="212">
        <v>276826.72899999999</v>
      </c>
      <c r="D18" s="212">
        <v>73262.918000000005</v>
      </c>
      <c r="E18" s="212">
        <v>76382.653000000006</v>
      </c>
      <c r="F18" s="212">
        <v>8289.5720000000001</v>
      </c>
      <c r="G18" s="212">
        <v>6506.7889999999998</v>
      </c>
      <c r="H18" s="212">
        <v>-64103.383000000002</v>
      </c>
      <c r="I18" s="212">
        <v>377165.27799999999</v>
      </c>
    </row>
    <row r="19" spans="1:9" ht="17.100000000000001" customHeight="1">
      <c r="B19" s="205" t="s">
        <v>8</v>
      </c>
      <c r="C19" s="206">
        <v>88597.490999999995</v>
      </c>
      <c r="D19" s="206">
        <v>-895.65200000000004</v>
      </c>
      <c r="E19" s="206">
        <v>6248.1450000000004</v>
      </c>
      <c r="F19" s="206">
        <v>9693.5499999999993</v>
      </c>
      <c r="G19" s="206">
        <v>21.882000000000001</v>
      </c>
      <c r="H19" s="206">
        <v>3738.0680000000002</v>
      </c>
      <c r="I19" s="210">
        <v>107403.484</v>
      </c>
    </row>
    <row r="20" spans="1:9" ht="17.100000000000001" customHeight="1">
      <c r="B20" s="211" t="s">
        <v>1</v>
      </c>
      <c r="C20" s="212">
        <v>365424.22</v>
      </c>
      <c r="D20" s="212">
        <v>72367.266000000003</v>
      </c>
      <c r="E20" s="212">
        <v>82630.79800000001</v>
      </c>
      <c r="F20" s="212">
        <v>17983.121999999999</v>
      </c>
      <c r="G20" s="212">
        <v>6528.6709999999994</v>
      </c>
      <c r="H20" s="212">
        <v>-60365.315000000002</v>
      </c>
      <c r="I20" s="212">
        <v>484568.76199999999</v>
      </c>
    </row>
    <row r="21" spans="1:9" ht="17.100000000000001" customHeight="1">
      <c r="B21" s="205" t="s">
        <v>19</v>
      </c>
      <c r="C21" s="206">
        <v>0</v>
      </c>
      <c r="D21" s="206">
        <v>0</v>
      </c>
      <c r="E21" s="206">
        <v>0</v>
      </c>
      <c r="F21" s="206">
        <v>0</v>
      </c>
      <c r="G21" s="206">
        <v>0</v>
      </c>
      <c r="H21" s="206">
        <v>-10120.823</v>
      </c>
      <c r="I21" s="210">
        <v>-10120.823</v>
      </c>
    </row>
    <row r="22" spans="1:9" ht="17.100000000000001" customHeight="1">
      <c r="B22" s="205" t="s">
        <v>9</v>
      </c>
      <c r="C22" s="206">
        <v>-0.02</v>
      </c>
      <c r="D22" s="206">
        <v>-6408.6260000000002</v>
      </c>
      <c r="E22" s="206">
        <v>0</v>
      </c>
      <c r="F22" s="206">
        <v>0</v>
      </c>
      <c r="G22" s="206">
        <v>0</v>
      </c>
      <c r="H22" s="206">
        <v>-17630.624</v>
      </c>
      <c r="I22" s="210">
        <v>-24039.27</v>
      </c>
    </row>
    <row r="23" spans="1:9" ht="17.100000000000001" customHeight="1">
      <c r="B23" s="205" t="s">
        <v>20</v>
      </c>
      <c r="C23" s="206">
        <v>0</v>
      </c>
      <c r="D23" s="206">
        <v>0</v>
      </c>
      <c r="E23" s="206">
        <v>0</v>
      </c>
      <c r="F23" s="206">
        <v>0</v>
      </c>
      <c r="G23" s="206">
        <v>0</v>
      </c>
      <c r="H23" s="206">
        <v>31264.655999999999</v>
      </c>
      <c r="I23" s="210">
        <v>31264.655999999999</v>
      </c>
    </row>
    <row r="24" spans="1:9" ht="17.100000000000001" customHeight="1">
      <c r="B24" s="203" t="s">
        <v>49</v>
      </c>
      <c r="C24" s="204">
        <v>365424.19999999995</v>
      </c>
      <c r="D24" s="204">
        <v>65958.64</v>
      </c>
      <c r="E24" s="204">
        <v>82630.79800000001</v>
      </c>
      <c r="F24" s="204">
        <v>17983.121999999999</v>
      </c>
      <c r="G24" s="204">
        <v>6528.6709999999994</v>
      </c>
      <c r="H24" s="204">
        <v>-56852.106</v>
      </c>
      <c r="I24" s="204">
        <v>481673.32500000001</v>
      </c>
    </row>
    <row r="25" spans="1:9" ht="12.75" customHeight="1">
      <c r="B25" s="205"/>
      <c r="C25" s="205"/>
      <c r="D25" s="205"/>
      <c r="E25" s="205"/>
      <c r="F25" s="205"/>
      <c r="G25" s="205"/>
      <c r="H25" s="205"/>
      <c r="I25" s="213"/>
    </row>
    <row r="26" spans="1:9" ht="17.100000000000001" customHeight="1">
      <c r="B26" s="209" t="s">
        <v>208</v>
      </c>
      <c r="C26" s="209" t="s">
        <v>10</v>
      </c>
      <c r="D26" s="209" t="s">
        <v>11</v>
      </c>
      <c r="E26" s="209" t="s">
        <v>12</v>
      </c>
      <c r="F26" s="209" t="s">
        <v>13</v>
      </c>
      <c r="G26" s="209" t="s">
        <v>14</v>
      </c>
      <c r="H26" s="209" t="s">
        <v>15</v>
      </c>
      <c r="I26" s="209" t="s">
        <v>139</v>
      </c>
    </row>
    <row r="27" spans="1:9" ht="17.100000000000001" customHeight="1">
      <c r="B27" s="205" t="s">
        <v>16</v>
      </c>
      <c r="C27" s="206">
        <v>235254.935</v>
      </c>
      <c r="D27" s="206">
        <v>53228.525000000001</v>
      </c>
      <c r="E27" s="206">
        <v>65736.354999999996</v>
      </c>
      <c r="F27" s="206">
        <v>43995.214999999997</v>
      </c>
      <c r="G27" s="206">
        <v>13419.161</v>
      </c>
      <c r="H27" s="206">
        <v>-205829.239</v>
      </c>
      <c r="I27" s="210">
        <v>205804.95200000005</v>
      </c>
    </row>
    <row r="28" spans="1:9" ht="17.100000000000001" customHeight="1">
      <c r="B28" s="205" t="s">
        <v>17</v>
      </c>
      <c r="C28" s="206">
        <v>0</v>
      </c>
      <c r="D28" s="206">
        <v>0</v>
      </c>
      <c r="E28" s="206">
        <v>0</v>
      </c>
      <c r="F28" s="206">
        <v>0</v>
      </c>
      <c r="G28" s="206">
        <v>0</v>
      </c>
      <c r="H28" s="206">
        <v>55598.455999999998</v>
      </c>
      <c r="I28" s="210">
        <v>55598.455999999998</v>
      </c>
    </row>
    <row r="29" spans="1:9" ht="17.100000000000001" customHeight="1">
      <c r="B29" s="205" t="s">
        <v>7</v>
      </c>
      <c r="C29" s="206">
        <v>0</v>
      </c>
      <c r="D29" s="206">
        <v>0</v>
      </c>
      <c r="E29" s="206">
        <v>0</v>
      </c>
      <c r="F29" s="206">
        <v>0</v>
      </c>
      <c r="G29" s="206">
        <v>0</v>
      </c>
      <c r="H29" s="206">
        <v>55440.074000000001</v>
      </c>
      <c r="I29" s="210">
        <v>55440.074000000001</v>
      </c>
    </row>
    <row r="30" spans="1:9" ht="17.100000000000001" customHeight="1">
      <c r="B30" s="211" t="s">
        <v>18</v>
      </c>
      <c r="C30" s="212">
        <v>235254.935</v>
      </c>
      <c r="D30" s="212">
        <v>53228.525000000001</v>
      </c>
      <c r="E30" s="212">
        <v>65736.354999999996</v>
      </c>
      <c r="F30" s="212">
        <v>43995.214999999997</v>
      </c>
      <c r="G30" s="212">
        <v>13419.161</v>
      </c>
      <c r="H30" s="212">
        <v>-94790.709000000003</v>
      </c>
      <c r="I30" s="212">
        <v>316843.48200000008</v>
      </c>
    </row>
    <row r="31" spans="1:9" ht="17.100000000000001" customHeight="1">
      <c r="A31" s="369"/>
      <c r="B31" s="205" t="s">
        <v>8</v>
      </c>
      <c r="C31" s="206">
        <v>47115.339</v>
      </c>
      <c r="D31" s="206">
        <v>1230.2950000000001</v>
      </c>
      <c r="E31" s="206">
        <v>6159.076</v>
      </c>
      <c r="F31" s="206">
        <v>15519.323</v>
      </c>
      <c r="G31" s="206">
        <v>27.442</v>
      </c>
      <c r="H31" s="206">
        <v>2798.3850000000002</v>
      </c>
      <c r="I31" s="210">
        <v>72849.859999999986</v>
      </c>
    </row>
    <row r="32" spans="1:9" ht="17.100000000000001" customHeight="1">
      <c r="A32" s="369"/>
      <c r="B32" s="211" t="s">
        <v>1</v>
      </c>
      <c r="C32" s="212">
        <v>282370.27399999998</v>
      </c>
      <c r="D32" s="212">
        <v>54458.82</v>
      </c>
      <c r="E32" s="212">
        <v>71895.430999999997</v>
      </c>
      <c r="F32" s="212">
        <v>59514.538</v>
      </c>
      <c r="G32" s="212">
        <v>13446.602999999999</v>
      </c>
      <c r="H32" s="212">
        <v>-91992.324000000008</v>
      </c>
      <c r="I32" s="212">
        <v>389693.34200000006</v>
      </c>
    </row>
    <row r="33" spans="1:9" ht="17.100000000000001" customHeight="1">
      <c r="A33" s="369"/>
      <c r="B33" s="205" t="s">
        <v>19</v>
      </c>
      <c r="C33" s="206">
        <v>0</v>
      </c>
      <c r="D33" s="206">
        <v>0</v>
      </c>
      <c r="E33" s="206">
        <v>0</v>
      </c>
      <c r="F33" s="206">
        <v>0</v>
      </c>
      <c r="G33" s="206">
        <v>0</v>
      </c>
      <c r="H33" s="206">
        <v>14539.8</v>
      </c>
      <c r="I33" s="210">
        <v>14539.8</v>
      </c>
    </row>
    <row r="34" spans="1:9" ht="17.100000000000001" customHeight="1">
      <c r="A34" s="369"/>
      <c r="B34" s="205" t="s">
        <v>9</v>
      </c>
      <c r="C34" s="206">
        <v>0</v>
      </c>
      <c r="D34" s="206">
        <v>6758.8469999999998</v>
      </c>
      <c r="E34" s="206">
        <v>0</v>
      </c>
      <c r="F34" s="206">
        <v>0</v>
      </c>
      <c r="G34" s="206">
        <v>0</v>
      </c>
      <c r="H34" s="206">
        <v>-13729.431</v>
      </c>
      <c r="I34" s="210">
        <v>-6970.5840000000007</v>
      </c>
    </row>
    <row r="35" spans="1:9" ht="17.100000000000001" customHeight="1">
      <c r="A35" s="369"/>
      <c r="B35" s="205" t="s">
        <v>20</v>
      </c>
      <c r="C35" s="206">
        <v>0</v>
      </c>
      <c r="D35" s="206">
        <v>0</v>
      </c>
      <c r="E35" s="206">
        <v>0</v>
      </c>
      <c r="F35" s="206">
        <v>0</v>
      </c>
      <c r="G35" s="206">
        <v>0</v>
      </c>
      <c r="H35" s="206">
        <v>32908.839</v>
      </c>
      <c r="I35" s="210">
        <v>32908.839</v>
      </c>
    </row>
    <row r="36" spans="1:9" ht="17.100000000000001" customHeight="1">
      <c r="A36" s="369"/>
      <c r="B36" s="203" t="s">
        <v>49</v>
      </c>
      <c r="C36" s="204">
        <v>282370.27399999998</v>
      </c>
      <c r="D36" s="204">
        <v>61217.667000000001</v>
      </c>
      <c r="E36" s="204">
        <v>71895.430999999997</v>
      </c>
      <c r="F36" s="204">
        <v>59514.538</v>
      </c>
      <c r="G36" s="204">
        <v>13446.602999999999</v>
      </c>
      <c r="H36" s="204">
        <v>-58273.116000000002</v>
      </c>
      <c r="I36" s="204">
        <v>430171.39700000006</v>
      </c>
    </row>
    <row r="37" spans="1:9" ht="12.75" customHeight="1">
      <c r="A37" s="369"/>
      <c r="B37" s="214"/>
      <c r="C37" s="215"/>
      <c r="D37" s="215"/>
      <c r="E37" s="215"/>
      <c r="F37" s="215"/>
      <c r="G37" s="215"/>
      <c r="H37" s="215"/>
      <c r="I37" s="215"/>
    </row>
    <row r="38" spans="1:9" ht="17.100000000000001" customHeight="1">
      <c r="B38" s="209" t="s">
        <v>209</v>
      </c>
      <c r="C38" s="209" t="s">
        <v>10</v>
      </c>
      <c r="D38" s="209" t="s">
        <v>11</v>
      </c>
      <c r="E38" s="209" t="s">
        <v>158</v>
      </c>
      <c r="F38" s="209" t="s">
        <v>13</v>
      </c>
      <c r="G38" s="209" t="s">
        <v>159</v>
      </c>
      <c r="H38" s="209" t="s">
        <v>15</v>
      </c>
      <c r="I38" s="209" t="s">
        <v>139</v>
      </c>
    </row>
    <row r="39" spans="1:9" ht="17.100000000000001" customHeight="1">
      <c r="B39" s="205" t="s">
        <v>16</v>
      </c>
      <c r="C39" s="206">
        <v>879592.93200000003</v>
      </c>
      <c r="D39" s="206">
        <v>204981.386</v>
      </c>
      <c r="E39" s="206">
        <v>257371.66</v>
      </c>
      <c r="F39" s="206">
        <v>19809.623</v>
      </c>
      <c r="G39" s="206">
        <v>75516.153000000006</v>
      </c>
      <c r="H39" s="206">
        <v>-752370.60400000005</v>
      </c>
      <c r="I39" s="210">
        <v>684901.14999999967</v>
      </c>
    </row>
    <row r="40" spans="1:9" ht="17.100000000000001" customHeight="1">
      <c r="B40" s="205" t="s">
        <v>17</v>
      </c>
      <c r="C40" s="206">
        <v>0</v>
      </c>
      <c r="D40" s="206">
        <v>0</v>
      </c>
      <c r="E40" s="206">
        <v>0</v>
      </c>
      <c r="F40" s="206">
        <v>0</v>
      </c>
      <c r="G40" s="206">
        <v>0</v>
      </c>
      <c r="H40" s="206">
        <v>309023.45699999999</v>
      </c>
      <c r="I40" s="210">
        <v>309023.45699999999</v>
      </c>
    </row>
    <row r="41" spans="1:9" ht="17.100000000000001" customHeight="1">
      <c r="B41" s="205" t="s">
        <v>7</v>
      </c>
      <c r="C41" s="206">
        <v>0</v>
      </c>
      <c r="D41" s="206">
        <v>0</v>
      </c>
      <c r="E41" s="206">
        <v>0</v>
      </c>
      <c r="F41" s="206">
        <v>0</v>
      </c>
      <c r="G41" s="206">
        <v>0</v>
      </c>
      <c r="H41" s="206">
        <v>48612.241999999998</v>
      </c>
      <c r="I41" s="210">
        <v>48612.241999999998</v>
      </c>
    </row>
    <row r="42" spans="1:9" ht="17.100000000000001" customHeight="1">
      <c r="B42" s="211" t="s">
        <v>18</v>
      </c>
      <c r="C42" s="212">
        <v>879592.93200000003</v>
      </c>
      <c r="D42" s="212">
        <v>204981.386</v>
      </c>
      <c r="E42" s="212">
        <v>257371.66</v>
      </c>
      <c r="F42" s="212">
        <v>19809.623</v>
      </c>
      <c r="G42" s="212">
        <v>75516.153000000006</v>
      </c>
      <c r="H42" s="212">
        <v>-394734.90500000003</v>
      </c>
      <c r="I42" s="212">
        <v>1042536.8489999996</v>
      </c>
    </row>
    <row r="43" spans="1:9" ht="17.100000000000001" customHeight="1">
      <c r="B43" s="205" t="s">
        <v>8</v>
      </c>
      <c r="C43" s="206">
        <v>252399.77600000001</v>
      </c>
      <c r="D43" s="206">
        <v>4627.3429999999998</v>
      </c>
      <c r="E43" s="206">
        <v>24775.716</v>
      </c>
      <c r="F43" s="206">
        <v>38035.067000000003</v>
      </c>
      <c r="G43" s="206">
        <v>98.718999999999994</v>
      </c>
      <c r="H43" s="206">
        <v>14286.331</v>
      </c>
      <c r="I43" s="210">
        <v>334222.95199999999</v>
      </c>
    </row>
    <row r="44" spans="1:9" ht="17.100000000000001" customHeight="1">
      <c r="B44" s="211" t="s">
        <v>1</v>
      </c>
      <c r="C44" s="212">
        <v>1131992.7080000001</v>
      </c>
      <c r="D44" s="212">
        <v>209608.72899999999</v>
      </c>
      <c r="E44" s="212">
        <v>282147.37599999999</v>
      </c>
      <c r="F44" s="212">
        <v>57844.69</v>
      </c>
      <c r="G44" s="212">
        <v>75614.872000000003</v>
      </c>
      <c r="H44" s="212">
        <v>-380448.57400000002</v>
      </c>
      <c r="I44" s="212">
        <v>1376759.8009999995</v>
      </c>
    </row>
    <row r="45" spans="1:9" ht="17.100000000000001" customHeight="1">
      <c r="B45" s="205" t="s">
        <v>19</v>
      </c>
      <c r="C45" s="206">
        <v>0</v>
      </c>
      <c r="D45" s="206">
        <v>0</v>
      </c>
      <c r="E45" s="206">
        <v>0</v>
      </c>
      <c r="F45" s="206">
        <v>0</v>
      </c>
      <c r="G45" s="206">
        <v>0</v>
      </c>
      <c r="H45" s="206">
        <v>61265.671999999999</v>
      </c>
      <c r="I45" s="210">
        <v>61265.671999999999</v>
      </c>
    </row>
    <row r="46" spans="1:9" ht="17.100000000000001" customHeight="1">
      <c r="B46" s="205" t="s">
        <v>9</v>
      </c>
      <c r="C46" s="206">
        <v>6.0000000000000001E-3</v>
      </c>
      <c r="D46" s="206">
        <v>13152.529</v>
      </c>
      <c r="E46" s="206">
        <v>0</v>
      </c>
      <c r="F46" s="206">
        <v>0</v>
      </c>
      <c r="G46" s="206">
        <v>0</v>
      </c>
      <c r="H46" s="206">
        <v>-17265.403999999999</v>
      </c>
      <c r="I46" s="210">
        <v>-4112.8689999999988</v>
      </c>
    </row>
    <row r="47" spans="1:9" ht="17.100000000000001" customHeight="1">
      <c r="B47" s="205" t="s">
        <v>20</v>
      </c>
      <c r="C47" s="206">
        <v>0</v>
      </c>
      <c r="D47" s="206">
        <v>0</v>
      </c>
      <c r="E47" s="206">
        <v>0</v>
      </c>
      <c r="F47" s="206">
        <v>0</v>
      </c>
      <c r="G47" s="206">
        <v>0</v>
      </c>
      <c r="H47" s="206">
        <v>152948.65</v>
      </c>
      <c r="I47" s="210">
        <v>152948.65</v>
      </c>
    </row>
    <row r="48" spans="1:9" ht="17.100000000000001" customHeight="1">
      <c r="B48" s="203" t="s">
        <v>160</v>
      </c>
      <c r="C48" s="204">
        <v>1131992.7140000002</v>
      </c>
      <c r="D48" s="204">
        <v>222761.258</v>
      </c>
      <c r="E48" s="204">
        <v>282147.37599999999</v>
      </c>
      <c r="F48" s="204">
        <v>57844.69</v>
      </c>
      <c r="G48" s="204">
        <v>75614.872000000003</v>
      </c>
      <c r="H48" s="204">
        <v>-183499.65599999999</v>
      </c>
      <c r="I48" s="204">
        <v>1586861.2539999995</v>
      </c>
    </row>
    <row r="49" spans="2:9" ht="15">
      <c r="B49" s="205"/>
      <c r="C49" s="205"/>
      <c r="D49" s="205"/>
      <c r="E49" s="205"/>
      <c r="F49" s="205"/>
      <c r="G49" s="205"/>
      <c r="H49" s="205"/>
      <c r="I49" s="213"/>
    </row>
    <row r="50" spans="2:9" ht="17.100000000000001" customHeight="1">
      <c r="B50" s="209" t="s">
        <v>210</v>
      </c>
      <c r="C50" s="209" t="s">
        <v>10</v>
      </c>
      <c r="D50" s="209" t="s">
        <v>11</v>
      </c>
      <c r="E50" s="209" t="s">
        <v>158</v>
      </c>
      <c r="F50" s="209" t="s">
        <v>13</v>
      </c>
      <c r="G50" s="209" t="s">
        <v>159</v>
      </c>
      <c r="H50" s="209" t="s">
        <v>15</v>
      </c>
      <c r="I50" s="209" t="s">
        <v>139</v>
      </c>
    </row>
    <row r="51" spans="2:9" ht="17.100000000000001" customHeight="1">
      <c r="B51" s="205" t="s">
        <v>16</v>
      </c>
      <c r="C51" s="206">
        <v>765607.48899999994</v>
      </c>
      <c r="D51" s="206">
        <v>36910.014000000003</v>
      </c>
      <c r="E51" s="206">
        <v>255056.96599999999</v>
      </c>
      <c r="F51" s="206">
        <v>99106.622000000003</v>
      </c>
      <c r="G51" s="206">
        <v>65323.46</v>
      </c>
      <c r="H51" s="206">
        <v>-559334.84600000002</v>
      </c>
      <c r="I51" s="210">
        <v>662669.70499999973</v>
      </c>
    </row>
    <row r="52" spans="2:9" ht="17.100000000000001" customHeight="1">
      <c r="B52" s="205" t="s">
        <v>17</v>
      </c>
      <c r="C52" s="206">
        <v>0</v>
      </c>
      <c r="D52" s="206">
        <v>0</v>
      </c>
      <c r="E52" s="206">
        <v>0</v>
      </c>
      <c r="F52" s="206">
        <v>0</v>
      </c>
      <c r="G52" s="206">
        <v>0</v>
      </c>
      <c r="H52" s="206">
        <v>192009.76300000001</v>
      </c>
      <c r="I52" s="210">
        <v>192009.76300000001</v>
      </c>
    </row>
    <row r="53" spans="2:9" ht="17.100000000000001" customHeight="1">
      <c r="B53" s="205" t="s">
        <v>7</v>
      </c>
      <c r="C53" s="206">
        <v>0</v>
      </c>
      <c r="D53" s="206">
        <v>0</v>
      </c>
      <c r="E53" s="206">
        <v>0</v>
      </c>
      <c r="F53" s="206">
        <v>0</v>
      </c>
      <c r="G53" s="206">
        <v>0</v>
      </c>
      <c r="H53" s="206">
        <v>111374.44500000001</v>
      </c>
      <c r="I53" s="210">
        <v>111374.44500000001</v>
      </c>
    </row>
    <row r="54" spans="2:9" ht="17.100000000000001" customHeight="1">
      <c r="B54" s="211" t="s">
        <v>18</v>
      </c>
      <c r="C54" s="212">
        <v>765607.48899999994</v>
      </c>
      <c r="D54" s="212">
        <v>36910.014000000003</v>
      </c>
      <c r="E54" s="212">
        <v>255056.96599999999</v>
      </c>
      <c r="F54" s="212">
        <v>99106.622000000003</v>
      </c>
      <c r="G54" s="212">
        <v>65323.46</v>
      </c>
      <c r="H54" s="212">
        <v>-255950.63799999998</v>
      </c>
      <c r="I54" s="212">
        <v>966053.91299999971</v>
      </c>
    </row>
    <row r="55" spans="2:9" ht="17.100000000000001" customHeight="1">
      <c r="B55" s="205" t="s">
        <v>8</v>
      </c>
      <c r="C55" s="206">
        <v>166680.01500000001</v>
      </c>
      <c r="D55" s="206">
        <v>3603.9380000000001</v>
      </c>
      <c r="E55" s="206">
        <v>22206.822</v>
      </c>
      <c r="F55" s="206">
        <v>46691.792000000001</v>
      </c>
      <c r="G55" s="206">
        <v>91.891999999999996</v>
      </c>
      <c r="H55" s="206">
        <v>12787.036</v>
      </c>
      <c r="I55" s="210">
        <v>252061.49500000002</v>
      </c>
    </row>
    <row r="56" spans="2:9" ht="17.100000000000001" customHeight="1">
      <c r="B56" s="211" t="s">
        <v>1</v>
      </c>
      <c r="C56" s="212">
        <v>932287.50399999996</v>
      </c>
      <c r="D56" s="212">
        <v>40513.952000000005</v>
      </c>
      <c r="E56" s="212">
        <v>277263.788</v>
      </c>
      <c r="F56" s="212">
        <v>145798.41399999999</v>
      </c>
      <c r="G56" s="212">
        <v>65415.351999999999</v>
      </c>
      <c r="H56" s="212">
        <v>-243163.60199999998</v>
      </c>
      <c r="I56" s="212">
        <v>1218115.4079999998</v>
      </c>
    </row>
    <row r="57" spans="2:9" ht="17.100000000000001" customHeight="1">
      <c r="B57" s="205" t="s">
        <v>19</v>
      </c>
      <c r="C57" s="206">
        <v>0</v>
      </c>
      <c r="D57" s="206">
        <v>0</v>
      </c>
      <c r="E57" s="206">
        <v>0</v>
      </c>
      <c r="F57" s="206">
        <v>0</v>
      </c>
      <c r="G57" s="206">
        <v>0</v>
      </c>
      <c r="H57" s="206">
        <v>32850.059000000001</v>
      </c>
      <c r="I57" s="210">
        <v>32850.059000000001</v>
      </c>
    </row>
    <row r="58" spans="2:9" ht="17.100000000000001" customHeight="1">
      <c r="B58" s="205" t="s">
        <v>9</v>
      </c>
      <c r="C58" s="206">
        <v>0</v>
      </c>
      <c r="D58" s="206">
        <v>94271.520999999993</v>
      </c>
      <c r="E58" s="206">
        <v>0</v>
      </c>
      <c r="F58" s="206">
        <v>0</v>
      </c>
      <c r="G58" s="206">
        <v>0</v>
      </c>
      <c r="H58" s="206">
        <v>-13421.429</v>
      </c>
      <c r="I58" s="210">
        <v>80850.09199999999</v>
      </c>
    </row>
    <row r="59" spans="2:9" ht="17.100000000000001" customHeight="1">
      <c r="B59" s="205" t="s">
        <v>20</v>
      </c>
      <c r="C59" s="206">
        <v>0</v>
      </c>
      <c r="D59" s="206">
        <v>0</v>
      </c>
      <c r="E59" s="206">
        <v>0</v>
      </c>
      <c r="F59" s="206">
        <v>0</v>
      </c>
      <c r="G59" s="206">
        <v>0</v>
      </c>
      <c r="H59" s="206">
        <v>71166.915999999997</v>
      </c>
      <c r="I59" s="210">
        <v>71166.915999999997</v>
      </c>
    </row>
    <row r="60" spans="2:9" ht="17.100000000000001" customHeight="1">
      <c r="B60" s="203" t="s">
        <v>160</v>
      </c>
      <c r="C60" s="204">
        <v>932287.50399999996</v>
      </c>
      <c r="D60" s="204">
        <v>134785.473</v>
      </c>
      <c r="E60" s="204">
        <v>277263.788</v>
      </c>
      <c r="F60" s="204">
        <v>145798.41399999999</v>
      </c>
      <c r="G60" s="204">
        <v>65415.351999999999</v>
      </c>
      <c r="H60" s="204">
        <v>-152568.05599999998</v>
      </c>
      <c r="I60" s="204">
        <v>1402982.4749999996</v>
      </c>
    </row>
  </sheetData>
  <mergeCells count="3">
    <mergeCell ref="A31:A37"/>
    <mergeCell ref="C3:E3"/>
    <mergeCell ref="B13:I13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T26"/>
  <sheetViews>
    <sheetView showGridLines="0" zoomScale="90" zoomScaleNormal="90" workbookViewId="0"/>
  </sheetViews>
  <sheetFormatPr baseColWidth="10" defaultColWidth="10.85546875" defaultRowHeight="15"/>
  <cols>
    <col min="1" max="1" width="1.7109375" style="217" customWidth="1"/>
    <col min="2" max="2" width="27.28515625" style="217" customWidth="1"/>
    <col min="3" max="3" width="12.7109375" style="218" customWidth="1"/>
    <col min="4" max="4" width="12.7109375" style="217" customWidth="1"/>
    <col min="5" max="5" width="9.7109375" style="218" customWidth="1"/>
    <col min="6" max="6" width="0.85546875" style="217" customWidth="1"/>
    <col min="7" max="7" width="12.7109375" style="217" customWidth="1"/>
    <col min="8" max="8" width="10.7109375" style="217" bestFit="1" customWidth="1"/>
    <col min="9" max="9" width="10.85546875" style="217" bestFit="1" customWidth="1"/>
    <col min="10" max="10" width="9.140625" style="219" customWidth="1"/>
    <col min="11" max="11" width="1.42578125" style="217" customWidth="1"/>
    <col min="12" max="12" width="17.140625" style="217" bestFit="1" customWidth="1"/>
    <col min="13" max="13" width="12.7109375" style="218" customWidth="1"/>
    <col min="14" max="14" width="12.7109375" style="217" customWidth="1"/>
    <col min="15" max="15" width="9.7109375" style="218" customWidth="1"/>
    <col min="16" max="16" width="0.85546875" style="217" customWidth="1"/>
    <col min="17" max="17" width="12.7109375" style="217" customWidth="1"/>
    <col min="18" max="18" width="11.85546875" style="217" bestFit="1" customWidth="1"/>
    <col min="19" max="19" width="10.85546875" style="217" bestFit="1"/>
    <col min="20" max="16384" width="10.85546875" style="217"/>
  </cols>
  <sheetData>
    <row r="1" spans="1:20" ht="5.0999999999999996" customHeight="1"/>
    <row r="2" spans="1:20" s="220" customFormat="1" ht="20.100000000000001" customHeight="1">
      <c r="B2" s="216" t="s">
        <v>203</v>
      </c>
      <c r="C2" s="221"/>
      <c r="E2" s="112"/>
      <c r="F2" s="113"/>
      <c r="J2" s="221"/>
      <c r="L2" s="111"/>
      <c r="M2" s="221"/>
      <c r="O2" s="112"/>
      <c r="P2" s="113"/>
    </row>
    <row r="3" spans="1:20" ht="5.0999999999999996" customHeight="1">
      <c r="J3" s="218"/>
    </row>
    <row r="4" spans="1:20" ht="34.5" customHeight="1">
      <c r="B4" s="238"/>
      <c r="C4" s="372" t="s">
        <v>21</v>
      </c>
      <c r="D4" s="372"/>
      <c r="E4" s="372"/>
      <c r="F4" s="200"/>
      <c r="G4" s="372" t="s">
        <v>22</v>
      </c>
      <c r="H4" s="372"/>
      <c r="I4" s="372"/>
      <c r="J4" s="200" t="s">
        <v>142</v>
      </c>
      <c r="L4" s="336"/>
      <c r="M4" s="375" t="s">
        <v>21</v>
      </c>
      <c r="N4" s="375"/>
      <c r="O4" s="375"/>
      <c r="P4" s="350"/>
      <c r="Q4" s="375" t="s">
        <v>22</v>
      </c>
      <c r="R4" s="375"/>
      <c r="S4" s="375"/>
      <c r="T4" s="350" t="s">
        <v>142</v>
      </c>
    </row>
    <row r="5" spans="1:20" ht="17.100000000000001" customHeight="1">
      <c r="B5" s="222"/>
      <c r="C5" s="316" t="s">
        <v>207</v>
      </c>
      <c r="D5" s="316" t="s">
        <v>208</v>
      </c>
      <c r="E5" s="316" t="s">
        <v>144</v>
      </c>
      <c r="F5" s="317"/>
      <c r="G5" s="316" t="s">
        <v>207</v>
      </c>
      <c r="H5" s="316" t="s">
        <v>208</v>
      </c>
      <c r="I5" s="316" t="s">
        <v>145</v>
      </c>
      <c r="J5" s="316" t="s">
        <v>145</v>
      </c>
      <c r="L5" s="337"/>
      <c r="M5" s="316" t="s">
        <v>209</v>
      </c>
      <c r="N5" s="316" t="s">
        <v>210</v>
      </c>
      <c r="O5" s="316" t="s">
        <v>144</v>
      </c>
      <c r="P5" s="317"/>
      <c r="Q5" s="316" t="str">
        <f>M5</f>
        <v>12M22</v>
      </c>
      <c r="R5" s="316" t="str">
        <f>N5</f>
        <v>12M21</v>
      </c>
      <c r="S5" s="316" t="s">
        <v>145</v>
      </c>
      <c r="T5" s="316" t="s">
        <v>180</v>
      </c>
    </row>
    <row r="6" spans="1:20" s="114" customFormat="1" ht="17.100000000000001" customHeight="1">
      <c r="A6" s="217"/>
      <c r="B6" s="225" t="s">
        <v>146</v>
      </c>
      <c r="C6" s="226">
        <v>369344.94810631417</v>
      </c>
      <c r="D6" s="226">
        <v>372037.68820235756</v>
      </c>
      <c r="E6" s="227">
        <v>-7.2378153650357602E-3</v>
      </c>
      <c r="F6" s="227"/>
      <c r="G6" s="228">
        <v>405142.59591417154</v>
      </c>
      <c r="H6" s="228">
        <v>354094.07760067587</v>
      </c>
      <c r="I6" s="227">
        <v>0.14416654087918657</v>
      </c>
      <c r="J6" s="227">
        <v>0.18824792292070369</v>
      </c>
      <c r="K6" s="217"/>
      <c r="L6" s="225" t="s">
        <v>146</v>
      </c>
      <c r="M6" s="228">
        <v>1356910.6379511557</v>
      </c>
      <c r="N6" s="228">
        <v>1447260.3865068117</v>
      </c>
      <c r="O6" s="227">
        <v>-6.2428122401476882E-2</v>
      </c>
      <c r="P6" s="227"/>
      <c r="Q6" s="228">
        <v>1364687.9590992103</v>
      </c>
      <c r="R6" s="228">
        <v>1397639.3890137915</v>
      </c>
      <c r="S6" s="227">
        <v>-2.3576489167089432E-2</v>
      </c>
      <c r="T6" s="227">
        <v>-1.872579757471482E-2</v>
      </c>
    </row>
    <row r="7" spans="1:20" s="114" customFormat="1" ht="17.100000000000001" customHeight="1">
      <c r="A7" s="217"/>
      <c r="B7" s="225" t="s">
        <v>147</v>
      </c>
      <c r="C7" s="226">
        <v>3444568.5997076477</v>
      </c>
      <c r="D7" s="226">
        <v>3090444.6451276573</v>
      </c>
      <c r="E7" s="227">
        <v>0.11458673273384656</v>
      </c>
      <c r="F7" s="227"/>
      <c r="G7" s="228">
        <v>3778423.0471951636</v>
      </c>
      <c r="H7" s="228">
        <v>2941390.5652408344</v>
      </c>
      <c r="I7" s="227">
        <v>0.28457032936929783</v>
      </c>
      <c r="J7" s="227">
        <v>0.34473654784343477</v>
      </c>
      <c r="K7" s="217"/>
      <c r="L7" s="225" t="s">
        <v>147</v>
      </c>
      <c r="M7" s="228">
        <v>12403217.441958698</v>
      </c>
      <c r="N7" s="228">
        <v>10009464.884261308</v>
      </c>
      <c r="O7" s="227">
        <v>0.23914890409988643</v>
      </c>
      <c r="P7" s="227"/>
      <c r="Q7" s="228">
        <v>12474308.199608678</v>
      </c>
      <c r="R7" s="228">
        <v>9666278.7951794267</v>
      </c>
      <c r="S7" s="227">
        <v>0.29049745656307935</v>
      </c>
      <c r="T7" s="227">
        <v>0.28517103938845789</v>
      </c>
    </row>
    <row r="8" spans="1:20" s="114" customFormat="1" ht="17.100000000000001" customHeight="1">
      <c r="A8" s="217"/>
      <c r="B8" s="225" t="s">
        <v>179</v>
      </c>
      <c r="C8" s="226">
        <v>108387.57618603793</v>
      </c>
      <c r="D8" s="226">
        <v>110892.84866998509</v>
      </c>
      <c r="E8" s="227">
        <v>-2.2591830888958442E-2</v>
      </c>
      <c r="F8" s="227"/>
      <c r="G8" s="228">
        <v>118892.71589066507</v>
      </c>
      <c r="H8" s="228">
        <v>105544.41715848958</v>
      </c>
      <c r="I8" s="227">
        <v>0.1264709123565595</v>
      </c>
      <c r="J8" s="227">
        <v>0.57712893076587224</v>
      </c>
      <c r="K8" s="217"/>
      <c r="L8" s="225" t="s">
        <v>221</v>
      </c>
      <c r="M8" s="228">
        <v>441969.4710901464</v>
      </c>
      <c r="N8" s="228">
        <v>303346.13723188004</v>
      </c>
      <c r="O8" s="227">
        <v>0.45698071227556669</v>
      </c>
      <c r="P8" s="227"/>
      <c r="Q8" s="228">
        <v>444502.68029211275</v>
      </c>
      <c r="R8" s="228">
        <v>292945.56380678155</v>
      </c>
      <c r="S8" s="227">
        <v>0.51735590229075434</v>
      </c>
      <c r="T8" s="227">
        <v>0.75068151173111475</v>
      </c>
    </row>
    <row r="9" spans="1:20" ht="17.100000000000001" customHeight="1">
      <c r="B9" s="318" t="s">
        <v>148</v>
      </c>
      <c r="C9" s="319">
        <v>3922301.1239999998</v>
      </c>
      <c r="D9" s="319">
        <v>3573375.182</v>
      </c>
      <c r="E9" s="309">
        <v>9.7646041691235919E-2</v>
      </c>
      <c r="F9" s="234"/>
      <c r="G9" s="232">
        <v>4302458.3590000002</v>
      </c>
      <c r="H9" s="232">
        <v>3401029.06</v>
      </c>
      <c r="I9" s="349">
        <v>0.26504604432871282</v>
      </c>
      <c r="J9" s="349">
        <v>0.33565577371756139</v>
      </c>
      <c r="L9" s="318" t="s">
        <v>148</v>
      </c>
      <c r="M9" s="232">
        <v>14202097.551000001</v>
      </c>
      <c r="N9" s="232">
        <v>11760071.408</v>
      </c>
      <c r="O9" s="349">
        <v>0.20765402337087591</v>
      </c>
      <c r="P9" s="234"/>
      <c r="Q9" s="232">
        <v>14283498.839000002</v>
      </c>
      <c r="R9" s="232">
        <v>11356863.748</v>
      </c>
      <c r="S9" s="349">
        <v>0.25769747317038982</v>
      </c>
      <c r="T9" s="349">
        <v>0.25977943760853561</v>
      </c>
    </row>
    <row r="10" spans="1:20" ht="21.6" customHeight="1">
      <c r="B10" s="320" t="s">
        <v>190</v>
      </c>
      <c r="C10" s="321">
        <v>3332330.639</v>
      </c>
      <c r="D10" s="321">
        <v>3573375.182</v>
      </c>
      <c r="E10" s="322">
        <v>-6.7455705243099739E-2</v>
      </c>
      <c r="F10" s="231"/>
      <c r="G10" s="323">
        <v>3712487.8740000003</v>
      </c>
      <c r="H10" s="323">
        <v>3401029.0599999996</v>
      </c>
      <c r="I10" s="322">
        <v>9.157781615661964E-2</v>
      </c>
      <c r="J10" s="322">
        <v>0.17956766803494295</v>
      </c>
      <c r="L10" s="320" t="s">
        <v>190</v>
      </c>
      <c r="M10" s="321">
        <v>13118901.992000001</v>
      </c>
      <c r="N10" s="321">
        <v>11760071.408</v>
      </c>
      <c r="O10" s="322">
        <v>0.11554611675874971</v>
      </c>
      <c r="P10" s="231"/>
      <c r="Q10" s="321">
        <v>13200303.279999999</v>
      </c>
      <c r="R10" s="321">
        <v>11356863.748</v>
      </c>
      <c r="S10" s="322">
        <v>0.16231941959545293</v>
      </c>
      <c r="T10" s="322">
        <v>0.1769711013334585</v>
      </c>
    </row>
    <row r="11" spans="1:20" ht="17.100000000000001" customHeight="1">
      <c r="B11" s="229" t="s">
        <v>149</v>
      </c>
      <c r="C11" s="226">
        <v>1120713.6029999997</v>
      </c>
      <c r="D11" s="226">
        <v>1050416.463</v>
      </c>
      <c r="E11" s="227">
        <v>6.6923113332811202E-2</v>
      </c>
      <c r="F11" s="227"/>
      <c r="G11" s="228">
        <v>1271060.801</v>
      </c>
      <c r="H11" s="228">
        <v>1004517.037</v>
      </c>
      <c r="I11" s="227">
        <v>0.26534518995918233</v>
      </c>
      <c r="J11" s="227">
        <v>0.36134923264460994</v>
      </c>
      <c r="L11" s="229" t="s">
        <v>149</v>
      </c>
      <c r="M11" s="228">
        <v>4072104.6000000015</v>
      </c>
      <c r="N11" s="228">
        <v>3432615.625</v>
      </c>
      <c r="O11" s="227">
        <v>0.18629786869888809</v>
      </c>
      <c r="P11" s="227"/>
      <c r="Q11" s="228">
        <v>4199910.0170000009</v>
      </c>
      <c r="R11" s="228">
        <v>3318102.3779999996</v>
      </c>
      <c r="S11" s="227">
        <v>0.26575660981609461</v>
      </c>
      <c r="T11" s="227">
        <v>0.28716624024544557</v>
      </c>
    </row>
    <row r="12" spans="1:20" ht="17.100000000000001" customHeight="1">
      <c r="B12" s="230" t="s">
        <v>23</v>
      </c>
      <c r="C12" s="324">
        <v>0.28572859848585141</v>
      </c>
      <c r="D12" s="324">
        <v>0.29395638842828903</v>
      </c>
      <c r="E12" s="308" t="s">
        <v>211</v>
      </c>
      <c r="F12" s="231"/>
      <c r="G12" s="235">
        <v>0.29542663634179289</v>
      </c>
      <c r="H12" s="235">
        <v>0.29535679327597397</v>
      </c>
      <c r="I12" s="373" t="s">
        <v>199</v>
      </c>
      <c r="J12" s="373"/>
      <c r="L12" s="230" t="s">
        <v>23</v>
      </c>
      <c r="M12" s="235">
        <v>0.2867255759493974</v>
      </c>
      <c r="N12" s="235">
        <v>0.2918873113869786</v>
      </c>
      <c r="O12" s="348" t="s">
        <v>215</v>
      </c>
      <c r="P12" s="231"/>
      <c r="Q12" s="235">
        <v>0.29403930117825666</v>
      </c>
      <c r="R12" s="235">
        <v>0.29216713800800276</v>
      </c>
      <c r="S12" s="373" t="s">
        <v>216</v>
      </c>
      <c r="T12" s="373"/>
    </row>
    <row r="13" spans="1:20" ht="17.100000000000001" customHeight="1">
      <c r="B13" s="229" t="s">
        <v>133</v>
      </c>
      <c r="C13" s="226">
        <v>-804477.36300000001</v>
      </c>
      <c r="D13" s="226">
        <v>-718580.61499999999</v>
      </c>
      <c r="E13" s="227">
        <v>0.1195366897004313</v>
      </c>
      <c r="F13" s="227"/>
      <c r="G13" s="228">
        <v>-896588.86600000004</v>
      </c>
      <c r="H13" s="228">
        <v>-665458.07700000005</v>
      </c>
      <c r="I13" s="227">
        <v>0.34732584514110565</v>
      </c>
      <c r="J13" s="227">
        <v>0.43063463142520164</v>
      </c>
      <c r="L13" s="229" t="s">
        <v>133</v>
      </c>
      <c r="M13" s="228">
        <v>-2996338.6260000002</v>
      </c>
      <c r="N13" s="228">
        <v>-2344665.148</v>
      </c>
      <c r="O13" s="227">
        <v>0.27793882574485229</v>
      </c>
      <c r="P13" s="227"/>
      <c r="Q13" s="228">
        <v>-2986198.2570000002</v>
      </c>
      <c r="R13" s="228">
        <v>-2214258.2170000002</v>
      </c>
      <c r="S13" s="227">
        <v>0.34862241181873865</v>
      </c>
      <c r="T13" s="227">
        <v>0.35832209610904964</v>
      </c>
    </row>
    <row r="14" spans="1:20" ht="17.100000000000001" customHeight="1">
      <c r="B14" s="230" t="s">
        <v>150</v>
      </c>
      <c r="C14" s="324">
        <v>-0.2051034169909898</v>
      </c>
      <c r="D14" s="324">
        <v>-0.20109296628567674</v>
      </c>
      <c r="E14" s="308" t="s">
        <v>212</v>
      </c>
      <c r="F14" s="231"/>
      <c r="G14" s="235">
        <v>-0.20838989972430319</v>
      </c>
      <c r="H14" s="235">
        <v>-0.19566374331420738</v>
      </c>
      <c r="I14" s="373" t="s">
        <v>214</v>
      </c>
      <c r="J14" s="373"/>
      <c r="L14" s="230" t="s">
        <v>150</v>
      </c>
      <c r="M14" s="235">
        <v>-0.21097859772051922</v>
      </c>
      <c r="N14" s="235">
        <v>-0.19937507746806701</v>
      </c>
      <c r="O14" s="348" t="s">
        <v>217</v>
      </c>
      <c r="P14" s="231"/>
      <c r="Q14" s="235">
        <v>-0.20906630025735812</v>
      </c>
      <c r="R14" s="235">
        <v>-0.194970923851221</v>
      </c>
      <c r="S14" s="373" t="s">
        <v>218</v>
      </c>
      <c r="T14" s="373"/>
    </row>
    <row r="15" spans="1:20" ht="17.100000000000001" customHeight="1">
      <c r="B15" s="318" t="s">
        <v>151</v>
      </c>
      <c r="C15" s="319">
        <v>358758.53499999963</v>
      </c>
      <c r="D15" s="319">
        <v>354549.56099999999</v>
      </c>
      <c r="E15" s="309">
        <v>1.1871327630834871E-2</v>
      </c>
      <c r="F15" s="234"/>
      <c r="G15" s="232">
        <v>407229.27399999998</v>
      </c>
      <c r="H15" s="232">
        <v>361629.91499999998</v>
      </c>
      <c r="I15" s="349">
        <v>0.12609399031603896</v>
      </c>
      <c r="J15" s="349">
        <v>0.20432583295390061</v>
      </c>
      <c r="L15" s="318" t="s">
        <v>151</v>
      </c>
      <c r="M15" s="232">
        <v>1122918.8900000013</v>
      </c>
      <c r="N15" s="232">
        <v>1035297.383</v>
      </c>
      <c r="O15" s="349">
        <v>8.4634143231482772E-2</v>
      </c>
      <c r="P15" s="234"/>
      <c r="Q15" s="232">
        <v>1248111.0040000007</v>
      </c>
      <c r="R15" s="232">
        <v>1052400.3199999994</v>
      </c>
      <c r="S15" s="349">
        <v>0.18596600578760891</v>
      </c>
      <c r="T15" s="349">
        <v>0.21512031139400589</v>
      </c>
    </row>
    <row r="16" spans="1:20" ht="17.100000000000001" customHeight="1">
      <c r="B16" s="230" t="s">
        <v>152</v>
      </c>
      <c r="C16" s="325">
        <v>-135843.071</v>
      </c>
      <c r="D16" s="325">
        <v>-96529.963000000003</v>
      </c>
      <c r="E16" s="308">
        <v>0.40726326601824137</v>
      </c>
      <c r="F16" s="231"/>
      <c r="G16" s="236">
        <v>-132914.76</v>
      </c>
      <c r="H16" s="236">
        <v>-100384.889</v>
      </c>
      <c r="I16" s="348">
        <v>0.32405147153173641</v>
      </c>
      <c r="J16" s="307">
        <v>0.21377236165813684</v>
      </c>
      <c r="L16" s="230" t="s">
        <v>152</v>
      </c>
      <c r="M16" s="236">
        <v>-480985.46900000004</v>
      </c>
      <c r="N16" s="236">
        <v>-279468.06299999997</v>
      </c>
      <c r="O16" s="348">
        <v>0.7210749014995681</v>
      </c>
      <c r="P16" s="231"/>
      <c r="Q16" s="236">
        <v>-514597.61200000002</v>
      </c>
      <c r="R16" s="236">
        <v>-278356.17000000004</v>
      </c>
      <c r="S16" s="348">
        <v>0.8487020136826855</v>
      </c>
      <c r="T16" s="307">
        <v>0.18798708238677153</v>
      </c>
    </row>
    <row r="17" spans="2:20" ht="17.100000000000001" customHeight="1">
      <c r="B17" s="229" t="s">
        <v>153</v>
      </c>
      <c r="C17" s="226">
        <v>-52589.286999999997</v>
      </c>
      <c r="D17" s="226">
        <v>-83205.576000000001</v>
      </c>
      <c r="E17" s="227">
        <v>-0.36795958242029358</v>
      </c>
      <c r="F17" s="227"/>
      <c r="G17" s="228">
        <v>-23286.716999999997</v>
      </c>
      <c r="H17" s="228">
        <v>-55440.074000000001</v>
      </c>
      <c r="I17" s="227">
        <v>-0.57996598272938815</v>
      </c>
      <c r="J17" s="227">
        <v>-0.88278364704386059</v>
      </c>
      <c r="L17" s="229" t="s">
        <v>153</v>
      </c>
      <c r="M17" s="228">
        <v>-237185.27100000001</v>
      </c>
      <c r="N17" s="228">
        <v>-260693.56</v>
      </c>
      <c r="O17" s="227">
        <v>-9.0175948343334533E-2</v>
      </c>
      <c r="P17" s="227"/>
      <c r="Q17" s="228">
        <v>-48612.242000000006</v>
      </c>
      <c r="R17" s="228">
        <v>-111374.44500000001</v>
      </c>
      <c r="S17" s="227">
        <v>-0.56352427165854779</v>
      </c>
      <c r="T17" s="227">
        <v>-0.68191520100689673</v>
      </c>
    </row>
    <row r="18" spans="2:20" ht="17.100000000000001" customHeight="1">
      <c r="B18" s="229" t="s">
        <v>154</v>
      </c>
      <c r="C18" s="226">
        <v>170326.17699999962</v>
      </c>
      <c r="D18" s="226">
        <v>174814.022</v>
      </c>
      <c r="E18" s="227">
        <v>-2.5672111130767172E-2</v>
      </c>
      <c r="F18" s="227"/>
      <c r="G18" s="228">
        <v>251027.79699999996</v>
      </c>
      <c r="H18" s="228">
        <v>205804.95199999999</v>
      </c>
      <c r="I18" s="227">
        <v>0.21973642791646708</v>
      </c>
      <c r="J18" s="227">
        <v>0.46207727821396927</v>
      </c>
      <c r="L18" s="229" t="s">
        <v>154</v>
      </c>
      <c r="M18" s="228">
        <v>404748.15000000125</v>
      </c>
      <c r="N18" s="228">
        <v>495135.76000000007</v>
      </c>
      <c r="O18" s="227">
        <v>-0.18255116536119065</v>
      </c>
      <c r="P18" s="227"/>
      <c r="Q18" s="228">
        <v>684901.15000000072</v>
      </c>
      <c r="R18" s="228">
        <v>662669.70499999938</v>
      </c>
      <c r="S18" s="227">
        <v>3.3548304430185638E-2</v>
      </c>
      <c r="T18" s="227">
        <v>0.11562771634329039</v>
      </c>
    </row>
    <row r="19" spans="2:20" ht="17.100000000000001" customHeight="1">
      <c r="B19" s="318" t="s">
        <v>155</v>
      </c>
      <c r="C19" s="319">
        <v>429457.52100000001</v>
      </c>
      <c r="D19" s="319">
        <v>432524.07199999999</v>
      </c>
      <c r="E19" s="309">
        <v>-7.0898967214013675E-3</v>
      </c>
      <c r="F19" s="234"/>
      <c r="G19" s="232">
        <v>481673.32500000001</v>
      </c>
      <c r="H19" s="232">
        <v>430171.397</v>
      </c>
      <c r="I19" s="349">
        <v>0.11972420379219217</v>
      </c>
      <c r="J19" s="349">
        <v>0.20594401402683915</v>
      </c>
      <c r="L19" s="318" t="s">
        <v>155</v>
      </c>
      <c r="M19" s="232">
        <v>1481591.6869999999</v>
      </c>
      <c r="N19" s="232">
        <v>1416061.1769999999</v>
      </c>
      <c r="O19" s="349">
        <v>4.6276609417984282E-2</v>
      </c>
      <c r="P19" s="234"/>
      <c r="Q19" s="232">
        <v>1586861.254</v>
      </c>
      <c r="R19" s="232">
        <v>1402982.4749999999</v>
      </c>
      <c r="S19" s="349">
        <v>0.13106277681765066</v>
      </c>
      <c r="T19" s="349">
        <v>0.15116552063424549</v>
      </c>
    </row>
    <row r="20" spans="2:20" ht="17.100000000000001" customHeight="1">
      <c r="B20" s="318" t="s">
        <v>156</v>
      </c>
      <c r="C20" s="326">
        <v>0.10949121636077629</v>
      </c>
      <c r="D20" s="326">
        <v>0.12104076677387077</v>
      </c>
      <c r="E20" s="309" t="s">
        <v>191</v>
      </c>
      <c r="F20" s="234"/>
      <c r="G20" s="237">
        <v>0.11195304749258585</v>
      </c>
      <c r="H20" s="237">
        <v>0.12648271726322738</v>
      </c>
      <c r="I20" s="374" t="s">
        <v>213</v>
      </c>
      <c r="J20" s="374"/>
      <c r="L20" s="318" t="s">
        <v>156</v>
      </c>
      <c r="M20" s="237">
        <v>0.10432203283209231</v>
      </c>
      <c r="N20" s="237">
        <v>0.12041263423253526</v>
      </c>
      <c r="O20" s="349" t="s">
        <v>219</v>
      </c>
      <c r="P20" s="234"/>
      <c r="Q20" s="237">
        <v>0.11109751692401841</v>
      </c>
      <c r="R20" s="237">
        <v>0.12353608409250064</v>
      </c>
      <c r="S20" s="374" t="s">
        <v>220</v>
      </c>
      <c r="T20" s="374"/>
    </row>
    <row r="21" spans="2:20" ht="20.45" customHeight="1">
      <c r="B21" s="347" t="s">
        <v>157</v>
      </c>
      <c r="C21" s="217"/>
      <c r="E21" s="217"/>
      <c r="J21" s="217"/>
      <c r="M21" s="217"/>
      <c r="O21" s="217"/>
    </row>
    <row r="22" spans="2:20">
      <c r="C22" s="217"/>
      <c r="E22" s="217"/>
      <c r="J22" s="217"/>
      <c r="M22" s="217"/>
      <c r="O22" s="217"/>
    </row>
    <row r="23" spans="2:20">
      <c r="C23" s="217"/>
      <c r="E23" s="217"/>
      <c r="J23" s="217"/>
      <c r="M23" s="217"/>
      <c r="O23" s="217"/>
    </row>
    <row r="24" spans="2:20">
      <c r="C24" s="217"/>
      <c r="E24" s="217"/>
      <c r="J24" s="217"/>
      <c r="M24" s="217"/>
      <c r="O24" s="217"/>
    </row>
    <row r="25" spans="2:20">
      <c r="C25" s="217"/>
      <c r="E25" s="217"/>
      <c r="J25" s="217"/>
      <c r="M25" s="217"/>
      <c r="O25" s="217"/>
    </row>
    <row r="26" spans="2:20">
      <c r="M26" s="217"/>
      <c r="O26" s="217"/>
    </row>
  </sheetData>
  <mergeCells count="10">
    <mergeCell ref="C4:E4"/>
    <mergeCell ref="G4:I4"/>
    <mergeCell ref="S12:T12"/>
    <mergeCell ref="S14:T14"/>
    <mergeCell ref="S20:T20"/>
    <mergeCell ref="I20:J20"/>
    <mergeCell ref="I12:J12"/>
    <mergeCell ref="I14:J14"/>
    <mergeCell ref="M4:O4"/>
    <mergeCell ref="Q4:S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P51"/>
  <sheetViews>
    <sheetView showGridLines="0" zoomScale="85" zoomScaleNormal="85" workbookViewId="0"/>
  </sheetViews>
  <sheetFormatPr baseColWidth="10" defaultColWidth="11.42578125" defaultRowHeight="15"/>
  <cols>
    <col min="1" max="1" width="0.85546875" style="78" customWidth="1"/>
    <col min="2" max="2" width="43.85546875" style="74" customWidth="1"/>
    <col min="3" max="4" width="12.140625" style="49" bestFit="1" customWidth="1"/>
    <col min="5" max="5" width="8.5703125" style="49" customWidth="1"/>
    <col min="6" max="6" width="0.85546875" style="49" customWidth="1"/>
    <col min="7" max="10" width="13.42578125" style="49" customWidth="1"/>
    <col min="11" max="11" width="0.85546875" style="49" customWidth="1"/>
    <col min="12" max="12" width="11.7109375" style="49" bestFit="1" customWidth="1"/>
    <col min="13" max="13" width="11" style="78" bestFit="1" customWidth="1"/>
    <col min="14" max="14" width="12.42578125" style="49" bestFit="1" customWidth="1"/>
    <col min="15" max="15" width="18.28515625" style="49" bestFit="1" customWidth="1"/>
    <col min="16" max="16384" width="11.42578125" style="49"/>
  </cols>
  <sheetData>
    <row r="1" spans="1:16" ht="5.0999999999999996" customHeight="1"/>
    <row r="2" spans="1:16" s="80" customFormat="1" ht="23.25">
      <c r="A2" s="119"/>
      <c r="B2" s="196" t="s">
        <v>25</v>
      </c>
    </row>
    <row r="3" spans="1:16" s="94" customFormat="1" ht="18.75">
      <c r="A3" s="92"/>
      <c r="B3" s="376" t="s">
        <v>222</v>
      </c>
      <c r="C3" s="376"/>
      <c r="D3" s="376"/>
      <c r="E3" s="376"/>
      <c r="F3" s="377"/>
      <c r="G3" s="377"/>
      <c r="H3" s="93"/>
      <c r="I3" s="93"/>
      <c r="J3" s="93"/>
      <c r="K3" s="93"/>
      <c r="L3" s="93"/>
      <c r="M3" s="93"/>
    </row>
    <row r="4" spans="1:16" s="78" customFormat="1" ht="11.25" customHeight="1">
      <c r="A4" s="75"/>
      <c r="B4" s="90"/>
      <c r="C4" s="90"/>
      <c r="D4" s="90"/>
      <c r="E4" s="90"/>
      <c r="F4" s="90"/>
      <c r="G4" s="90"/>
      <c r="H4" s="91"/>
      <c r="I4" s="90"/>
      <c r="J4" s="91"/>
      <c r="K4" s="91"/>
      <c r="L4" s="91"/>
      <c r="M4" s="91"/>
    </row>
    <row r="5" spans="1:16" s="52" customFormat="1" ht="24.75" customHeight="1">
      <c r="A5" s="51"/>
      <c r="B5" s="378"/>
      <c r="C5" s="372" t="s">
        <v>21</v>
      </c>
      <c r="D5" s="372"/>
      <c r="E5" s="372"/>
      <c r="F5" s="200"/>
      <c r="G5" s="380" t="s">
        <v>223</v>
      </c>
      <c r="H5" s="380"/>
      <c r="I5" s="380" t="s">
        <v>224</v>
      </c>
      <c r="J5" s="380"/>
      <c r="K5" s="200"/>
      <c r="L5" s="381" t="s">
        <v>134</v>
      </c>
      <c r="M5" s="381"/>
      <c r="N5" s="381"/>
    </row>
    <row r="6" spans="1:16" s="52" customFormat="1" ht="17.100000000000001" customHeight="1">
      <c r="A6" s="51"/>
      <c r="B6" s="378"/>
      <c r="C6" s="239" t="s">
        <v>26</v>
      </c>
      <c r="D6" s="240" t="s">
        <v>27</v>
      </c>
      <c r="E6" s="240" t="s">
        <v>28</v>
      </c>
      <c r="F6" s="241"/>
      <c r="G6" s="240" t="s">
        <v>29</v>
      </c>
      <c r="H6" s="240" t="s">
        <v>30</v>
      </c>
      <c r="I6" s="240" t="s">
        <v>194</v>
      </c>
      <c r="J6" s="240" t="s">
        <v>195</v>
      </c>
      <c r="K6" s="241"/>
      <c r="L6" s="240" t="s">
        <v>31</v>
      </c>
      <c r="M6" s="240" t="s">
        <v>32</v>
      </c>
      <c r="N6" s="240" t="s">
        <v>28</v>
      </c>
    </row>
    <row r="7" spans="1:16" s="52" customFormat="1" ht="32.25" customHeight="1">
      <c r="A7" s="51"/>
      <c r="B7" s="379"/>
      <c r="C7" s="316" t="s">
        <v>207</v>
      </c>
      <c r="D7" s="316" t="s">
        <v>208</v>
      </c>
      <c r="E7" s="316" t="s">
        <v>33</v>
      </c>
      <c r="F7" s="224"/>
      <c r="G7" s="316" t="s">
        <v>34</v>
      </c>
      <c r="H7" s="316" t="s">
        <v>35</v>
      </c>
      <c r="I7" s="316" t="s">
        <v>34</v>
      </c>
      <c r="J7" s="316" t="s">
        <v>35</v>
      </c>
      <c r="K7" s="224"/>
      <c r="L7" s="223" t="s">
        <v>207</v>
      </c>
      <c r="M7" s="223" t="s">
        <v>208</v>
      </c>
      <c r="N7" s="223" t="s">
        <v>33</v>
      </c>
    </row>
    <row r="8" spans="1:16" s="48" customFormat="1" ht="17.100000000000001" customHeight="1">
      <c r="A8" s="53"/>
      <c r="B8" s="242" t="s">
        <v>36</v>
      </c>
      <c r="C8" s="243">
        <v>3922301.1239999998</v>
      </c>
      <c r="D8" s="243">
        <v>3573375.182</v>
      </c>
      <c r="E8" s="266">
        <v>9.7646041691235919E-2</v>
      </c>
      <c r="F8" s="244"/>
      <c r="G8" s="243">
        <v>354152.08799999999</v>
      </c>
      <c r="H8" s="243">
        <v>-734309.32299999997</v>
      </c>
      <c r="I8" s="243">
        <v>173939.60800000001</v>
      </c>
      <c r="J8" s="243">
        <v>-1593.4860000000001</v>
      </c>
      <c r="K8" s="244"/>
      <c r="L8" s="245">
        <v>4302458.3590000002</v>
      </c>
      <c r="M8" s="245">
        <v>3401029.06</v>
      </c>
      <c r="N8" s="244">
        <v>0.26504604432871282</v>
      </c>
    </row>
    <row r="9" spans="1:16" s="48" customFormat="1" ht="17.100000000000001" customHeight="1">
      <c r="A9" s="55"/>
      <c r="B9" s="242" t="s">
        <v>37</v>
      </c>
      <c r="C9" s="243">
        <v>-2801587.5210000002</v>
      </c>
      <c r="D9" s="243">
        <v>-2522958.719</v>
      </c>
      <c r="E9" s="266">
        <v>0.11043732103172799</v>
      </c>
      <c r="F9" s="244"/>
      <c r="G9" s="243">
        <v>-249842.049</v>
      </c>
      <c r="H9" s="243">
        <v>479652.08600000001</v>
      </c>
      <c r="I9" s="243">
        <v>-127926.45</v>
      </c>
      <c r="J9" s="243">
        <v>1479.7539999999999</v>
      </c>
      <c r="K9" s="244"/>
      <c r="L9" s="245">
        <v>-3031397.5580000002</v>
      </c>
      <c r="M9" s="245">
        <v>-2396512.023</v>
      </c>
      <c r="N9" s="244">
        <v>0.26492065506320239</v>
      </c>
    </row>
    <row r="10" spans="1:16" s="48" customFormat="1" ht="17.100000000000001" customHeight="1">
      <c r="A10" s="56"/>
      <c r="B10" s="246" t="s">
        <v>38</v>
      </c>
      <c r="C10" s="328">
        <v>1120713.6029999997</v>
      </c>
      <c r="D10" s="328">
        <v>1050416.463</v>
      </c>
      <c r="E10" s="329">
        <v>6.6923113332811202E-2</v>
      </c>
      <c r="F10" s="249"/>
      <c r="G10" s="328">
        <v>104310.03899999999</v>
      </c>
      <c r="H10" s="328">
        <v>-254657.23699999996</v>
      </c>
      <c r="I10" s="328">
        <v>46013.15800000001</v>
      </c>
      <c r="J10" s="328">
        <v>-113.7320000000002</v>
      </c>
      <c r="K10" s="249"/>
      <c r="L10" s="247">
        <v>1271060.801</v>
      </c>
      <c r="M10" s="247">
        <v>1004517.037</v>
      </c>
      <c r="N10" s="248">
        <v>0.26534518995918233</v>
      </c>
    </row>
    <row r="11" spans="1:16" s="48" customFormat="1" ht="17.100000000000001" customHeight="1">
      <c r="A11" s="57"/>
      <c r="B11" s="246" t="s">
        <v>23</v>
      </c>
      <c r="C11" s="329">
        <v>0.28572859848585141</v>
      </c>
      <c r="D11" s="329">
        <v>0.29395638842828903</v>
      </c>
      <c r="E11" s="329" t="s">
        <v>211</v>
      </c>
      <c r="F11" s="249"/>
      <c r="G11" s="329">
        <v>0.294534587072659</v>
      </c>
      <c r="H11" s="329">
        <v>0.3467983164909374</v>
      </c>
      <c r="I11" s="329">
        <v>0.26453525179842885</v>
      </c>
      <c r="J11" s="329">
        <v>7.137307764235154E-2</v>
      </c>
      <c r="K11" s="249"/>
      <c r="L11" s="250">
        <v>0.29542663634179289</v>
      </c>
      <c r="M11" s="250">
        <v>0.29535679327597397</v>
      </c>
      <c r="N11" s="248" t="s">
        <v>199</v>
      </c>
    </row>
    <row r="12" spans="1:16" s="48" customFormat="1" ht="17.100000000000001" customHeight="1">
      <c r="A12" s="55"/>
      <c r="B12" s="242" t="s">
        <v>39</v>
      </c>
      <c r="C12" s="243">
        <v>-804477.36300000001</v>
      </c>
      <c r="D12" s="243">
        <v>-718580.61499999999</v>
      </c>
      <c r="E12" s="266">
        <v>0.1195366897004313</v>
      </c>
      <c r="F12" s="244"/>
      <c r="G12" s="333">
        <v>-106007.492</v>
      </c>
      <c r="H12" s="243">
        <v>198118.995</v>
      </c>
      <c r="I12" s="243">
        <v>-53685.222000000002</v>
      </c>
      <c r="J12" s="243">
        <v>562.68399999999997</v>
      </c>
      <c r="K12" s="244"/>
      <c r="L12" s="245">
        <v>-896588.86600000004</v>
      </c>
      <c r="M12" s="245">
        <v>-665458.07700000005</v>
      </c>
      <c r="N12" s="244">
        <v>0.34732584514110565</v>
      </c>
      <c r="O12" s="58"/>
      <c r="P12" s="59"/>
    </row>
    <row r="13" spans="1:16" s="48" customFormat="1" ht="17.100000000000001" customHeight="1">
      <c r="A13" s="55"/>
      <c r="B13" s="242" t="s">
        <v>40</v>
      </c>
      <c r="C13" s="243">
        <v>42189.165000000001</v>
      </c>
      <c r="D13" s="243">
        <v>17812.527999999998</v>
      </c>
      <c r="E13" s="266">
        <v>1.3685108031830184</v>
      </c>
      <c r="F13" s="244"/>
      <c r="G13" s="243">
        <v>59.267000000000003</v>
      </c>
      <c r="H13" s="243">
        <v>7066.6660000000002</v>
      </c>
      <c r="I13" s="243">
        <v>106.33499999999999</v>
      </c>
      <c r="J13" s="243">
        <v>-495.30700000000002</v>
      </c>
      <c r="K13" s="244"/>
      <c r="L13" s="245">
        <v>35063.232000000004</v>
      </c>
      <c r="M13" s="245">
        <v>18201.5</v>
      </c>
      <c r="N13" s="244">
        <v>0.92639244018350153</v>
      </c>
    </row>
    <row r="14" spans="1:16" s="48" customFormat="1" ht="17.100000000000001" customHeight="1">
      <c r="A14" s="55"/>
      <c r="B14" s="242" t="s">
        <v>41</v>
      </c>
      <c r="C14" s="243">
        <v>333.13</v>
      </c>
      <c r="D14" s="243">
        <v>4901.1850000000004</v>
      </c>
      <c r="E14" s="266">
        <v>-0.93203072318225089</v>
      </c>
      <c r="F14" s="244"/>
      <c r="G14" s="243">
        <v>1348.0740000000001</v>
      </c>
      <c r="H14" s="243">
        <v>1290.9490000000001</v>
      </c>
      <c r="I14" s="243">
        <v>541.72799999999995</v>
      </c>
      <c r="J14" s="243">
        <v>-9.9979999999999993</v>
      </c>
      <c r="K14" s="244"/>
      <c r="L14" s="245">
        <v>-2305.893</v>
      </c>
      <c r="M14" s="245">
        <v>4369.4549999999999</v>
      </c>
      <c r="N14" s="244" t="s">
        <v>24</v>
      </c>
    </row>
    <row r="15" spans="1:16" s="48" customFormat="1" ht="17.100000000000001" customHeight="1">
      <c r="A15" s="55"/>
      <c r="B15" s="246" t="s">
        <v>42</v>
      </c>
      <c r="C15" s="247">
        <v>358758.53499999963</v>
      </c>
      <c r="D15" s="247">
        <v>354549.56099999999</v>
      </c>
      <c r="E15" s="250">
        <v>1.1871327630834871E-2</v>
      </c>
      <c r="F15" s="249"/>
      <c r="G15" s="247">
        <v>-290.11200000000849</v>
      </c>
      <c r="H15" s="247">
        <v>-48180.626999999971</v>
      </c>
      <c r="I15" s="247">
        <v>-7024.0009999999911</v>
      </c>
      <c r="J15" s="247">
        <v>-56.353000000000243</v>
      </c>
      <c r="K15" s="249"/>
      <c r="L15" s="247">
        <v>407229.27399999998</v>
      </c>
      <c r="M15" s="247">
        <v>361629.91499999998</v>
      </c>
      <c r="N15" s="248">
        <v>0.12609399031603896</v>
      </c>
    </row>
    <row r="16" spans="1:16" s="48" customFormat="1" ht="31.5">
      <c r="A16" s="55"/>
      <c r="B16" s="251" t="s">
        <v>43</v>
      </c>
      <c r="C16" s="243">
        <v>-8920.1630000000005</v>
      </c>
      <c r="D16" s="243">
        <v>2662.2060000000001</v>
      </c>
      <c r="E16" s="327" t="s">
        <v>24</v>
      </c>
      <c r="F16" s="252"/>
      <c r="G16" s="228">
        <v>0</v>
      </c>
      <c r="H16" s="228">
        <v>0</v>
      </c>
      <c r="I16" s="228">
        <v>0</v>
      </c>
      <c r="J16" s="228">
        <v>0</v>
      </c>
      <c r="K16" s="252"/>
      <c r="L16" s="253">
        <v>-8920.1630000000005</v>
      </c>
      <c r="M16" s="253">
        <v>2662.2060000000001</v>
      </c>
      <c r="N16" s="252" t="s">
        <v>24</v>
      </c>
      <c r="O16" s="47"/>
    </row>
    <row r="17" spans="1:15" s="48" customFormat="1" ht="17.100000000000001" customHeight="1">
      <c r="A17" s="55"/>
      <c r="B17" s="242" t="s">
        <v>44</v>
      </c>
      <c r="C17" s="243">
        <v>-82050.065000000002</v>
      </c>
      <c r="D17" s="243">
        <v>-40472.660000000003</v>
      </c>
      <c r="E17" s="266">
        <v>1.0272960808605118</v>
      </c>
      <c r="F17" s="244"/>
      <c r="G17" s="243">
        <v>31313.661</v>
      </c>
      <c r="H17" s="243">
        <v>-10512.962</v>
      </c>
      <c r="I17" s="243">
        <v>15359.822</v>
      </c>
      <c r="J17" s="243">
        <v>-234.02600000000001</v>
      </c>
      <c r="K17" s="244"/>
      <c r="L17" s="245">
        <v>-102850.764</v>
      </c>
      <c r="M17" s="245">
        <v>-55598.456000000006</v>
      </c>
      <c r="N17" s="244">
        <v>0.84988525580638408</v>
      </c>
      <c r="O17" s="47"/>
    </row>
    <row r="18" spans="1:15" s="48" customFormat="1" ht="17.100000000000001" customHeight="1">
      <c r="A18" s="55"/>
      <c r="B18" s="242" t="s">
        <v>45</v>
      </c>
      <c r="C18" s="243">
        <v>11577.514999999999</v>
      </c>
      <c r="D18" s="243">
        <v>-14548.357</v>
      </c>
      <c r="E18" s="266" t="s">
        <v>24</v>
      </c>
      <c r="F18" s="244"/>
      <c r="G18" s="243">
        <v>-330.11799999999999</v>
      </c>
      <c r="H18" s="243">
        <v>1786.81</v>
      </c>
      <c r="I18" s="243">
        <v>-8.3670000000000009</v>
      </c>
      <c r="J18" s="243">
        <v>-0.19</v>
      </c>
      <c r="K18" s="244"/>
      <c r="L18" s="253">
        <v>10120.823</v>
      </c>
      <c r="M18" s="245">
        <v>-14539.8</v>
      </c>
      <c r="N18" s="244" t="s">
        <v>24</v>
      </c>
    </row>
    <row r="19" spans="1:15" s="48" customFormat="1" ht="17.100000000000001" customHeight="1">
      <c r="A19" s="55"/>
      <c r="B19" s="242" t="s">
        <v>46</v>
      </c>
      <c r="C19" s="245">
        <v>-56450.358</v>
      </c>
      <c r="D19" s="245">
        <v>-44171.152000000002</v>
      </c>
      <c r="E19" s="244">
        <v>0.27799152713970421</v>
      </c>
      <c r="F19" s="245"/>
      <c r="G19" s="245">
        <v>-37042.277999999998</v>
      </c>
      <c r="H19" s="245">
        <v>11856.575999999999</v>
      </c>
      <c r="I19" s="245">
        <v>-11776.6</v>
      </c>
      <c r="J19" s="245">
        <v>514.28700000000003</v>
      </c>
      <c r="K19" s="244"/>
      <c r="L19" s="245">
        <v>-31264.656000000003</v>
      </c>
      <c r="M19" s="245">
        <v>-32908.839</v>
      </c>
      <c r="N19" s="244">
        <v>-4.9961744320423995E-2</v>
      </c>
    </row>
    <row r="20" spans="1:15" s="48" customFormat="1" ht="17.100000000000001" customHeight="1">
      <c r="A20" s="55"/>
      <c r="B20" s="246" t="s">
        <v>47</v>
      </c>
      <c r="C20" s="247">
        <v>-135843.071</v>
      </c>
      <c r="D20" s="247">
        <v>-96529.963000000003</v>
      </c>
      <c r="E20" s="248">
        <v>0.40726326601824137</v>
      </c>
      <c r="F20" s="247"/>
      <c r="G20" s="247">
        <v>-6058.7349999999969</v>
      </c>
      <c r="H20" s="248">
        <v>3130.4239999999991</v>
      </c>
      <c r="I20" s="247">
        <v>3574.8549999999996</v>
      </c>
      <c r="J20" s="247">
        <v>280.07100000000003</v>
      </c>
      <c r="K20" s="249"/>
      <c r="L20" s="247">
        <v>-132914.76</v>
      </c>
      <c r="M20" s="247">
        <v>-100384.889</v>
      </c>
      <c r="N20" s="248">
        <v>0.32405147153173641</v>
      </c>
    </row>
    <row r="21" spans="1:15" s="48" customFormat="1" ht="17.100000000000001" customHeight="1">
      <c r="A21" s="55"/>
      <c r="B21" s="246" t="s">
        <v>48</v>
      </c>
      <c r="C21" s="328">
        <v>222915.46399999963</v>
      </c>
      <c r="D21" s="328">
        <v>258019.598</v>
      </c>
      <c r="E21" s="329">
        <v>-0.13605220018984898</v>
      </c>
      <c r="F21" s="249"/>
      <c r="G21" s="328">
        <v>-6348.8470000000052</v>
      </c>
      <c r="H21" s="328">
        <v>-45050.202999999972</v>
      </c>
      <c r="I21" s="328">
        <v>-3449.1459999999915</v>
      </c>
      <c r="J21" s="328">
        <v>223.71799999999979</v>
      </c>
      <c r="K21" s="249"/>
      <c r="L21" s="247">
        <v>274314.51399999997</v>
      </c>
      <c r="M21" s="247">
        <v>261245.02599999998</v>
      </c>
      <c r="N21" s="248">
        <v>5.00277008144836E-2</v>
      </c>
    </row>
    <row r="22" spans="1:15" s="48" customFormat="1" ht="17.100000000000001" customHeight="1">
      <c r="A22" s="55"/>
      <c r="B22" s="242" t="s">
        <v>7</v>
      </c>
      <c r="C22" s="243">
        <v>-52589.286999999997</v>
      </c>
      <c r="D22" s="243">
        <v>-83205.576000000001</v>
      </c>
      <c r="E22" s="266">
        <v>-0.36795958242029358</v>
      </c>
      <c r="F22" s="244"/>
      <c r="G22" s="243">
        <v>-54226.474999999999</v>
      </c>
      <c r="H22" s="243">
        <v>24923.904999999999</v>
      </c>
      <c r="I22" s="243">
        <v>-28173.378000000001</v>
      </c>
      <c r="J22" s="243">
        <v>407.87599999999998</v>
      </c>
      <c r="K22" s="244"/>
      <c r="L22" s="245">
        <v>-23286.716999999997</v>
      </c>
      <c r="M22" s="245">
        <v>-55440.074000000001</v>
      </c>
      <c r="N22" s="244">
        <v>-0.57996598272938815</v>
      </c>
    </row>
    <row r="23" spans="1:15" s="48" customFormat="1" ht="17.100000000000001" customHeight="1">
      <c r="A23" s="55"/>
      <c r="B23" s="246" t="s">
        <v>161</v>
      </c>
      <c r="C23" s="328">
        <v>170326.17699999962</v>
      </c>
      <c r="D23" s="328">
        <v>174814.022</v>
      </c>
      <c r="E23" s="329">
        <v>-2.5672111130767172E-2</v>
      </c>
      <c r="F23" s="249"/>
      <c r="G23" s="328">
        <v>-60575.322</v>
      </c>
      <c r="H23" s="328">
        <v>-20126.297999999973</v>
      </c>
      <c r="I23" s="328">
        <v>-31622.52399999999</v>
      </c>
      <c r="J23" s="328">
        <v>631.59399999999982</v>
      </c>
      <c r="K23" s="249"/>
      <c r="L23" s="247">
        <v>251027.79699999996</v>
      </c>
      <c r="M23" s="247">
        <v>205804.95199999999</v>
      </c>
      <c r="N23" s="248">
        <v>0.21973642791646708</v>
      </c>
    </row>
    <row r="24" spans="1:15" s="61" customFormat="1" ht="17.100000000000001" customHeight="1">
      <c r="A24" s="53"/>
      <c r="B24" s="242" t="s">
        <v>162</v>
      </c>
      <c r="C24" s="243">
        <v>143575.109</v>
      </c>
      <c r="D24" s="243">
        <v>164089.46</v>
      </c>
      <c r="E24" s="266">
        <v>-0.12501930958880603</v>
      </c>
      <c r="F24" s="244"/>
      <c r="G24" s="243">
        <v>-60557.957000000002</v>
      </c>
      <c r="H24" s="243">
        <v>-20126.297999999999</v>
      </c>
      <c r="I24" s="243">
        <v>-31612.098999999998</v>
      </c>
      <c r="J24" s="243">
        <v>631.59400000000005</v>
      </c>
      <c r="K24" s="244"/>
      <c r="L24" s="253">
        <v>224259.364</v>
      </c>
      <c r="M24" s="245">
        <v>195069.96499999997</v>
      </c>
      <c r="N24" s="252">
        <v>0.14963553717764833</v>
      </c>
    </row>
    <row r="25" spans="1:15" s="61" customFormat="1" ht="17.100000000000001" customHeight="1">
      <c r="A25" s="53"/>
      <c r="B25" s="251" t="s">
        <v>163</v>
      </c>
      <c r="C25" s="243">
        <v>-26751.067999999999</v>
      </c>
      <c r="D25" s="243">
        <v>-10724.562</v>
      </c>
      <c r="E25" s="327">
        <v>1.4943739427307148</v>
      </c>
      <c r="F25" s="252"/>
      <c r="G25" s="243">
        <v>17.364999999999998</v>
      </c>
      <c r="H25" s="243">
        <v>0</v>
      </c>
      <c r="I25" s="243">
        <v>10.425000000000001</v>
      </c>
      <c r="J25" s="243">
        <v>0</v>
      </c>
      <c r="K25" s="252"/>
      <c r="L25" s="253">
        <v>-26768.433000000001</v>
      </c>
      <c r="M25" s="245">
        <v>-10734.986999999999</v>
      </c>
      <c r="N25" s="252">
        <v>1.4935692050675051</v>
      </c>
    </row>
    <row r="26" spans="1:15" s="62" customFormat="1" ht="17.100000000000001" customHeight="1">
      <c r="A26" s="56"/>
      <c r="B26" s="254" t="s">
        <v>49</v>
      </c>
      <c r="C26" s="330">
        <v>429457.52100000001</v>
      </c>
      <c r="D26" s="330">
        <v>432524.07199999999</v>
      </c>
      <c r="E26" s="331">
        <v>-7.0898967214013675E-3</v>
      </c>
      <c r="F26" s="257"/>
      <c r="G26" s="330">
        <v>14728.694</v>
      </c>
      <c r="H26" s="330">
        <v>-66944.498000000007</v>
      </c>
      <c r="I26" s="330">
        <v>1956.462</v>
      </c>
      <c r="J26" s="330">
        <v>396.21300000000002</v>
      </c>
      <c r="K26" s="257"/>
      <c r="L26" s="255">
        <v>481673.32500000001</v>
      </c>
      <c r="M26" s="255">
        <v>430171.397</v>
      </c>
      <c r="N26" s="256">
        <v>0.11972420379219217</v>
      </c>
    </row>
    <row r="27" spans="1:15" s="48" customFormat="1" ht="17.100000000000001" customHeight="1">
      <c r="A27" s="63"/>
      <c r="B27" s="258" t="s">
        <v>50</v>
      </c>
      <c r="C27" s="332">
        <v>0.10949121636077629</v>
      </c>
      <c r="D27" s="332">
        <v>0.12104076677387077</v>
      </c>
      <c r="E27" s="332" t="s">
        <v>191</v>
      </c>
      <c r="F27" s="261"/>
      <c r="G27" s="332">
        <v>4.1588612630175992E-2</v>
      </c>
      <c r="H27" s="332">
        <v>9.1166618621291842E-2</v>
      </c>
      <c r="I27" s="332">
        <v>1.1247938422397732E-2</v>
      </c>
      <c r="J27" s="332">
        <v>-0.24864542267707404</v>
      </c>
      <c r="K27" s="261"/>
      <c r="L27" s="259">
        <v>0.11195304749258585</v>
      </c>
      <c r="M27" s="259">
        <v>0.12648271726322738</v>
      </c>
      <c r="N27" s="260" t="s">
        <v>213</v>
      </c>
    </row>
    <row r="28" spans="1:15" s="61" customFormat="1" ht="6.95" customHeight="1">
      <c r="A28" s="63"/>
      <c r="B28" s="262"/>
      <c r="C28" s="263"/>
      <c r="D28" s="263"/>
      <c r="E28" s="263"/>
      <c r="F28" s="263"/>
      <c r="G28" s="264"/>
      <c r="H28" s="264"/>
      <c r="I28" s="264"/>
      <c r="J28" s="264"/>
      <c r="K28" s="263"/>
      <c r="L28" s="265"/>
      <c r="M28" s="263"/>
      <c r="N28" s="266"/>
    </row>
    <row r="29" spans="1:15" s="61" customFormat="1" ht="17.45" customHeight="1">
      <c r="A29" s="64"/>
      <c r="B29" s="378"/>
      <c r="C29" s="375" t="s">
        <v>21</v>
      </c>
      <c r="D29" s="375"/>
      <c r="E29" s="375"/>
      <c r="F29" s="310"/>
      <c r="G29" s="380" t="s">
        <v>192</v>
      </c>
      <c r="H29" s="380"/>
      <c r="I29" s="380" t="s">
        <v>193</v>
      </c>
      <c r="J29" s="380"/>
      <c r="K29" s="310"/>
      <c r="L29" s="381" t="s">
        <v>134</v>
      </c>
      <c r="M29" s="381"/>
      <c r="N29" s="381"/>
    </row>
    <row r="30" spans="1:15" s="67" customFormat="1" ht="30">
      <c r="A30" s="65"/>
      <c r="B30" s="378"/>
      <c r="C30" s="316" t="s">
        <v>207</v>
      </c>
      <c r="D30" s="316" t="s">
        <v>208</v>
      </c>
      <c r="E30" s="316" t="s">
        <v>33</v>
      </c>
      <c r="F30" s="317"/>
      <c r="G30" s="316" t="s">
        <v>34</v>
      </c>
      <c r="H30" s="316" t="s">
        <v>35</v>
      </c>
      <c r="I30" s="316" t="s">
        <v>34</v>
      </c>
      <c r="J30" s="316" t="s">
        <v>35</v>
      </c>
      <c r="K30" s="317"/>
      <c r="L30" s="316" t="s">
        <v>207</v>
      </c>
      <c r="M30" s="316" t="s">
        <v>208</v>
      </c>
      <c r="N30" s="316" t="s">
        <v>33</v>
      </c>
    </row>
    <row r="31" spans="1:15" s="61" customFormat="1" ht="17.100000000000001" customHeight="1">
      <c r="A31" s="68"/>
      <c r="B31" s="242" t="s">
        <v>51</v>
      </c>
      <c r="C31" s="243">
        <v>31339.023000000001</v>
      </c>
      <c r="D31" s="245">
        <v>6492.25</v>
      </c>
      <c r="E31" s="266">
        <v>3.8271435942854941</v>
      </c>
      <c r="F31" s="266"/>
      <c r="G31" s="245">
        <v>0</v>
      </c>
      <c r="H31" s="245">
        <v>7299.7520000000004</v>
      </c>
      <c r="I31" s="243">
        <v>0</v>
      </c>
      <c r="J31" s="243">
        <v>-478.334</v>
      </c>
      <c r="K31" s="245"/>
      <c r="L31" s="245">
        <v>24039.271000000001</v>
      </c>
      <c r="M31" s="245">
        <v>6970.5839999999998</v>
      </c>
      <c r="N31" s="266">
        <v>2.4486738844263267</v>
      </c>
    </row>
    <row r="32" spans="1:15" s="69" customFormat="1" ht="17.100000000000001" customHeight="1">
      <c r="A32" s="66"/>
      <c r="B32" s="242" t="s">
        <v>52</v>
      </c>
      <c r="C32" s="245">
        <v>-6924.7781850000038</v>
      </c>
      <c r="D32" s="245">
        <v>-1923.9767050000014</v>
      </c>
      <c r="E32" s="266">
        <v>2.599200638450557</v>
      </c>
      <c r="F32" s="266"/>
      <c r="G32" s="245">
        <v>0</v>
      </c>
      <c r="H32" s="245">
        <v>-1612.9782796837715</v>
      </c>
      <c r="I32" s="245">
        <v>0</v>
      </c>
      <c r="J32" s="245">
        <v>141.75416430505152</v>
      </c>
      <c r="K32" s="245"/>
      <c r="L32" s="245">
        <v>-5311.7999053162321</v>
      </c>
      <c r="M32" s="245">
        <v>-2065.7308693050527</v>
      </c>
      <c r="N32" s="327">
        <v>1.5713900993807641</v>
      </c>
    </row>
    <row r="33" spans="1:14" s="61" customFormat="1" ht="17.100000000000001" customHeight="1">
      <c r="A33" s="53"/>
      <c r="B33" s="246" t="s">
        <v>53</v>
      </c>
      <c r="C33" s="328">
        <v>24414.244814999998</v>
      </c>
      <c r="D33" s="247">
        <v>4568.2732949999991</v>
      </c>
      <c r="E33" s="329">
        <v>4.3443047817917391</v>
      </c>
      <c r="F33" s="334"/>
      <c r="G33" s="328">
        <v>0</v>
      </c>
      <c r="H33" s="328">
        <v>5686.7737203162287</v>
      </c>
      <c r="I33" s="328">
        <v>0</v>
      </c>
      <c r="J33" s="328">
        <v>-336.57983569494849</v>
      </c>
      <c r="K33" s="335"/>
      <c r="L33" s="328">
        <v>18727.471094683769</v>
      </c>
      <c r="M33" s="328">
        <v>4904.8531306949471</v>
      </c>
      <c r="N33" s="329">
        <v>2.8181512464635929</v>
      </c>
    </row>
    <row r="34" spans="1:14" s="61" customFormat="1" ht="15.95" customHeight="1">
      <c r="A34" s="53"/>
      <c r="C34" s="156"/>
      <c r="D34" s="156"/>
      <c r="E34" s="157"/>
      <c r="F34" s="157"/>
      <c r="G34" s="156"/>
      <c r="H34" s="156"/>
      <c r="I34" s="156"/>
      <c r="J34" s="156"/>
      <c r="M34" s="60"/>
      <c r="N34" s="54"/>
    </row>
    <row r="35" spans="1:14" s="48" customFormat="1" ht="18" customHeight="1">
      <c r="A35" s="56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56"/>
    </row>
    <row r="36" spans="1:14" s="61" customFormat="1">
      <c r="A36" s="73"/>
      <c r="B36" s="70"/>
      <c r="C36" s="71"/>
      <c r="D36" s="71"/>
      <c r="E36" s="71"/>
      <c r="F36" s="72"/>
      <c r="G36" s="72"/>
      <c r="H36" s="72"/>
      <c r="I36" s="72"/>
      <c r="J36" s="72"/>
      <c r="K36" s="71"/>
      <c r="L36" s="71"/>
      <c r="M36" s="73"/>
    </row>
    <row r="37" spans="1:14">
      <c r="A37" s="77"/>
    </row>
    <row r="38" spans="1:14">
      <c r="A38" s="77"/>
    </row>
    <row r="39" spans="1:14">
      <c r="A39" s="77"/>
    </row>
    <row r="40" spans="1:14">
      <c r="A40" s="77"/>
    </row>
    <row r="41" spans="1:14">
      <c r="A41" s="77"/>
    </row>
    <row r="43" spans="1:14">
      <c r="A43" s="79"/>
      <c r="F43" s="72"/>
      <c r="G43" s="72"/>
      <c r="H43" s="72"/>
      <c r="I43" s="72"/>
      <c r="J43" s="72"/>
    </row>
    <row r="44" spans="1:14">
      <c r="A44" s="79"/>
    </row>
    <row r="45" spans="1:14">
      <c r="A45" s="79"/>
    </row>
    <row r="46" spans="1:14">
      <c r="A46" s="79"/>
    </row>
    <row r="47" spans="1:14">
      <c r="A47" s="79"/>
    </row>
    <row r="48" spans="1:14">
      <c r="A48" s="79"/>
    </row>
    <row r="49" spans="1:10">
      <c r="A49" s="73"/>
    </row>
    <row r="50" spans="1:10">
      <c r="A50" s="79"/>
    </row>
    <row r="51" spans="1:10">
      <c r="A51" s="73"/>
      <c r="F51" s="72"/>
      <c r="G51" s="72"/>
      <c r="H51" s="72"/>
      <c r="I51" s="72"/>
      <c r="J51" s="72"/>
    </row>
  </sheetData>
  <mergeCells count="11">
    <mergeCell ref="B3:G3"/>
    <mergeCell ref="B5:B7"/>
    <mergeCell ref="G5:H5"/>
    <mergeCell ref="L5:N5"/>
    <mergeCell ref="B29:B30"/>
    <mergeCell ref="C29:E29"/>
    <mergeCell ref="G29:H29"/>
    <mergeCell ref="L29:N29"/>
    <mergeCell ref="C5:E5"/>
    <mergeCell ref="I5:J5"/>
    <mergeCell ref="I29:J29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FA41-9F50-434D-BF68-3F5884347A29}">
  <sheetPr>
    <tabColor rgb="FF92D050"/>
  </sheetPr>
  <dimension ref="A1:P51"/>
  <sheetViews>
    <sheetView showGridLines="0" zoomScale="85" zoomScaleNormal="85" workbookViewId="0"/>
  </sheetViews>
  <sheetFormatPr baseColWidth="10" defaultColWidth="11.42578125" defaultRowHeight="15"/>
  <cols>
    <col min="1" max="1" width="0.85546875" style="78" customWidth="1"/>
    <col min="2" max="2" width="43.85546875" style="74" customWidth="1"/>
    <col min="3" max="4" width="12.140625" style="49" bestFit="1" customWidth="1"/>
    <col min="5" max="5" width="8.5703125" style="49" customWidth="1"/>
    <col min="6" max="6" width="0.85546875" style="49" customWidth="1"/>
    <col min="7" max="10" width="13.42578125" style="49" customWidth="1"/>
    <col min="11" max="11" width="0.85546875" style="49" customWidth="1"/>
    <col min="12" max="12" width="11.7109375" style="49" bestFit="1" customWidth="1"/>
    <col min="13" max="13" width="11.7109375" style="78" bestFit="1" customWidth="1"/>
    <col min="14" max="14" width="12.42578125" style="49" bestFit="1" customWidth="1"/>
    <col min="15" max="15" width="18.28515625" style="49" bestFit="1" customWidth="1"/>
    <col min="16" max="16384" width="11.42578125" style="49"/>
  </cols>
  <sheetData>
    <row r="1" spans="1:16" ht="5.0999999999999996" customHeight="1"/>
    <row r="2" spans="1:16" s="1" customFormat="1" ht="23.25">
      <c r="A2" s="45"/>
      <c r="B2" s="196" t="s">
        <v>182</v>
      </c>
      <c r="C2" s="80"/>
      <c r="D2" s="80"/>
      <c r="E2" s="80"/>
      <c r="F2" s="80"/>
      <c r="G2" s="80"/>
      <c r="I2" s="80"/>
    </row>
    <row r="3" spans="1:16" s="94" customFormat="1" ht="18.75" customHeight="1">
      <c r="A3" s="92"/>
      <c r="B3" s="376" t="s">
        <v>222</v>
      </c>
      <c r="C3" s="376"/>
      <c r="D3" s="376"/>
      <c r="E3" s="376"/>
      <c r="F3" s="377"/>
      <c r="G3" s="377"/>
      <c r="H3" s="93"/>
      <c r="I3" s="93"/>
      <c r="J3" s="93"/>
      <c r="K3" s="93"/>
      <c r="L3" s="93"/>
      <c r="M3" s="93"/>
    </row>
    <row r="4" spans="1:16" s="78" customFormat="1" ht="11.25" customHeight="1">
      <c r="A4" s="75"/>
      <c r="B4" s="90"/>
      <c r="C4" s="90"/>
      <c r="D4" s="90"/>
      <c r="E4" s="90"/>
      <c r="F4" s="90"/>
      <c r="G4" s="90"/>
      <c r="H4" s="91"/>
      <c r="I4" s="90"/>
      <c r="J4" s="91"/>
      <c r="K4" s="91"/>
      <c r="L4" s="91"/>
      <c r="M4" s="91"/>
    </row>
    <row r="5" spans="1:16" s="52" customFormat="1" ht="24.75" customHeight="1">
      <c r="A5" s="51"/>
      <c r="B5" s="382"/>
      <c r="C5" s="384" t="s">
        <v>21</v>
      </c>
      <c r="D5" s="384"/>
      <c r="E5" s="384"/>
      <c r="F5" s="194"/>
      <c r="G5" s="380" t="s">
        <v>192</v>
      </c>
      <c r="H5" s="380"/>
      <c r="I5" s="380" t="s">
        <v>193</v>
      </c>
      <c r="J5" s="380"/>
      <c r="K5" s="194"/>
      <c r="L5" s="385" t="s">
        <v>134</v>
      </c>
      <c r="M5" s="385"/>
      <c r="N5" s="385"/>
    </row>
    <row r="6" spans="1:16" s="52" customFormat="1" ht="17.100000000000001" customHeight="1">
      <c r="A6" s="51"/>
      <c r="B6" s="382"/>
      <c r="C6" s="125" t="s">
        <v>26</v>
      </c>
      <c r="D6" s="126" t="s">
        <v>27</v>
      </c>
      <c r="E6" s="126" t="s">
        <v>28</v>
      </c>
      <c r="F6" s="127"/>
      <c r="G6" s="126" t="s">
        <v>29</v>
      </c>
      <c r="H6" s="126" t="s">
        <v>30</v>
      </c>
      <c r="I6" s="126" t="s">
        <v>194</v>
      </c>
      <c r="J6" s="126" t="s">
        <v>195</v>
      </c>
      <c r="K6" s="127"/>
      <c r="L6" s="126" t="s">
        <v>196</v>
      </c>
      <c r="M6" s="126" t="s">
        <v>197</v>
      </c>
      <c r="N6" s="126" t="s">
        <v>28</v>
      </c>
    </row>
    <row r="7" spans="1:16" s="52" customFormat="1" ht="32.25" customHeight="1">
      <c r="A7" s="51"/>
      <c r="B7" s="383"/>
      <c r="C7" s="121" t="s">
        <v>209</v>
      </c>
      <c r="D7" s="121" t="s">
        <v>210</v>
      </c>
      <c r="E7" s="121" t="s">
        <v>33</v>
      </c>
      <c r="F7" s="122"/>
      <c r="G7" s="121" t="s">
        <v>34</v>
      </c>
      <c r="H7" s="121" t="s">
        <v>35</v>
      </c>
      <c r="I7" s="121" t="s">
        <v>34</v>
      </c>
      <c r="J7" s="121" t="s">
        <v>35</v>
      </c>
      <c r="K7" s="122"/>
      <c r="L7" s="121" t="s">
        <v>209</v>
      </c>
      <c r="M7" s="121" t="s">
        <v>210</v>
      </c>
      <c r="N7" s="121" t="s">
        <v>33</v>
      </c>
    </row>
    <row r="8" spans="1:16" s="48" customFormat="1" ht="15.95" customHeight="1">
      <c r="A8" s="53"/>
      <c r="B8" s="128" t="s">
        <v>36</v>
      </c>
      <c r="C8" s="129">
        <v>14202097.551000001</v>
      </c>
      <c r="D8" s="129">
        <v>11760071.408</v>
      </c>
      <c r="E8" s="130">
        <v>0.20765402337087591</v>
      </c>
      <c r="F8" s="130"/>
      <c r="G8" s="129">
        <v>844832.08900000004</v>
      </c>
      <c r="H8" s="129">
        <v>-926233.37699999998</v>
      </c>
      <c r="I8" s="129">
        <v>346592.84299999999</v>
      </c>
      <c r="J8" s="129">
        <v>56614.817000000003</v>
      </c>
      <c r="K8" s="130"/>
      <c r="L8" s="131">
        <v>14283498.839000002</v>
      </c>
      <c r="M8" s="131">
        <v>11356863.748</v>
      </c>
      <c r="N8" s="130">
        <v>0.25769747317038982</v>
      </c>
    </row>
    <row r="9" spans="1:16" s="48" customFormat="1" ht="15.95" customHeight="1">
      <c r="A9" s="55"/>
      <c r="B9" s="128" t="s">
        <v>37</v>
      </c>
      <c r="C9" s="129">
        <v>-10129992.950999999</v>
      </c>
      <c r="D9" s="129">
        <v>-8327455.7829999998</v>
      </c>
      <c r="E9" s="130">
        <v>0.21645712868025924</v>
      </c>
      <c r="F9" s="130"/>
      <c r="G9" s="129">
        <v>-649598.08700000006</v>
      </c>
      <c r="H9" s="129">
        <v>603193.95799999998</v>
      </c>
      <c r="I9" s="129">
        <v>-252106.58499999999</v>
      </c>
      <c r="J9" s="129">
        <v>-36587.828000000001</v>
      </c>
      <c r="K9" s="130"/>
      <c r="L9" s="131">
        <v>-10083588.822000001</v>
      </c>
      <c r="M9" s="131">
        <v>-8038761.3700000001</v>
      </c>
      <c r="N9" s="130">
        <v>0.254370960634698</v>
      </c>
    </row>
    <row r="10" spans="1:16" s="48" customFormat="1" ht="15.95" customHeight="1">
      <c r="A10" s="56"/>
      <c r="B10" s="132" t="s">
        <v>38</v>
      </c>
      <c r="C10" s="133">
        <v>4072104.6000000015</v>
      </c>
      <c r="D10" s="133">
        <v>3432615.625</v>
      </c>
      <c r="E10" s="134">
        <v>0.18629786869888809</v>
      </c>
      <c r="F10" s="135"/>
      <c r="G10" s="133">
        <v>195234.00199999998</v>
      </c>
      <c r="H10" s="133">
        <v>-323039.41899999999</v>
      </c>
      <c r="I10" s="133">
        <v>94486.258000000002</v>
      </c>
      <c r="J10" s="133">
        <v>20026.989000000001</v>
      </c>
      <c r="K10" s="135"/>
      <c r="L10" s="133">
        <v>4199910.0170000009</v>
      </c>
      <c r="M10" s="133">
        <v>3318102.3779999996</v>
      </c>
      <c r="N10" s="134">
        <v>0.26575660981609461</v>
      </c>
    </row>
    <row r="11" spans="1:16" s="48" customFormat="1" ht="15.95" customHeight="1">
      <c r="A11" s="57"/>
      <c r="B11" s="132" t="s">
        <v>23</v>
      </c>
      <c r="C11" s="136">
        <v>0.2867255759493974</v>
      </c>
      <c r="D11" s="136">
        <v>0.2918873113869786</v>
      </c>
      <c r="E11" s="134" t="s">
        <v>215</v>
      </c>
      <c r="F11" s="135"/>
      <c r="G11" s="136">
        <v>0.23109207680675581</v>
      </c>
      <c r="H11" s="136">
        <v>0.34876676550601132</v>
      </c>
      <c r="I11" s="136">
        <v>0.27261456752008006</v>
      </c>
      <c r="J11" s="136">
        <v>0.35374112398879609</v>
      </c>
      <c r="K11" s="135"/>
      <c r="L11" s="136">
        <v>0.29403930117825666</v>
      </c>
      <c r="M11" s="136">
        <v>0.29216713800800276</v>
      </c>
      <c r="N11" s="134" t="s">
        <v>216</v>
      </c>
    </row>
    <row r="12" spans="1:16" s="48" customFormat="1" ht="15.95" customHeight="1">
      <c r="A12" s="55"/>
      <c r="B12" s="128" t="s">
        <v>39</v>
      </c>
      <c r="C12" s="129">
        <v>-2996338.6260000002</v>
      </c>
      <c r="D12" s="129">
        <v>-2344665.148</v>
      </c>
      <c r="E12" s="130">
        <v>0.27793882574485229</v>
      </c>
      <c r="F12" s="130"/>
      <c r="G12" s="129">
        <v>-259847.12700000001</v>
      </c>
      <c r="H12" s="129">
        <v>249706.758</v>
      </c>
      <c r="I12" s="129">
        <v>-114363.914</v>
      </c>
      <c r="J12" s="129">
        <v>-16043.017</v>
      </c>
      <c r="K12" s="130"/>
      <c r="L12" s="131">
        <v>-2986198.2570000002</v>
      </c>
      <c r="M12" s="131">
        <v>-2214258.2170000002</v>
      </c>
      <c r="N12" s="130">
        <v>0.34862241181873865</v>
      </c>
      <c r="O12" s="58"/>
      <c r="P12" s="59"/>
    </row>
    <row r="13" spans="1:16" s="48" customFormat="1" ht="15.95" customHeight="1">
      <c r="A13" s="55"/>
      <c r="B13" s="128" t="s">
        <v>40</v>
      </c>
      <c r="C13" s="129">
        <v>47533.665999999997</v>
      </c>
      <c r="D13" s="129">
        <v>-54788.627</v>
      </c>
      <c r="E13" s="130" t="s">
        <v>24</v>
      </c>
      <c r="F13" s="130"/>
      <c r="G13" s="129">
        <v>347.44</v>
      </c>
      <c r="H13" s="129">
        <v>9137.6209999999992</v>
      </c>
      <c r="I13" s="129">
        <v>203.45599999999999</v>
      </c>
      <c r="J13" s="129">
        <v>-3379.866</v>
      </c>
      <c r="K13" s="130"/>
      <c r="L13" s="131">
        <v>38048.604999999996</v>
      </c>
      <c r="M13" s="131">
        <v>-51612.216999999997</v>
      </c>
      <c r="N13" s="130" t="s">
        <v>24</v>
      </c>
    </row>
    <row r="14" spans="1:16" s="48" customFormat="1" ht="15.95" customHeight="1">
      <c r="A14" s="55"/>
      <c r="B14" s="128" t="s">
        <v>41</v>
      </c>
      <c r="C14" s="129">
        <v>-380.75</v>
      </c>
      <c r="D14" s="129">
        <v>2135.5329999999999</v>
      </c>
      <c r="E14" s="130" t="s">
        <v>24</v>
      </c>
      <c r="F14" s="130"/>
      <c r="G14" s="129">
        <v>1962.8579999999999</v>
      </c>
      <c r="H14" s="129">
        <v>1305.7529999999999</v>
      </c>
      <c r="I14" s="129">
        <v>1890.0930000000001</v>
      </c>
      <c r="J14" s="129">
        <v>77.063999999999993</v>
      </c>
      <c r="K14" s="130"/>
      <c r="L14" s="131">
        <v>-3649.3609999999999</v>
      </c>
      <c r="M14" s="131">
        <v>168.37599999999983</v>
      </c>
      <c r="N14" s="130" t="s">
        <v>24</v>
      </c>
    </row>
    <row r="15" spans="1:16" s="48" customFormat="1" ht="15.95" customHeight="1">
      <c r="A15" s="55"/>
      <c r="B15" s="132" t="s">
        <v>42</v>
      </c>
      <c r="C15" s="133">
        <v>1122918.8900000013</v>
      </c>
      <c r="D15" s="133">
        <v>1035297.383</v>
      </c>
      <c r="E15" s="134">
        <v>8.4634143231482772E-2</v>
      </c>
      <c r="F15" s="135"/>
      <c r="G15" s="133">
        <v>-62302.827000000027</v>
      </c>
      <c r="H15" s="133">
        <v>-62889.286999999997</v>
      </c>
      <c r="I15" s="133">
        <v>-17784.107000000004</v>
      </c>
      <c r="J15" s="133">
        <v>681.17000000000155</v>
      </c>
      <c r="K15" s="135"/>
      <c r="L15" s="133">
        <v>1248111.0040000007</v>
      </c>
      <c r="M15" s="133">
        <v>1052400.3199999994</v>
      </c>
      <c r="N15" s="134">
        <v>0.18596600578760891</v>
      </c>
    </row>
    <row r="16" spans="1:16" s="48" customFormat="1" ht="31.5">
      <c r="A16" s="55"/>
      <c r="B16" s="137" t="s">
        <v>43</v>
      </c>
      <c r="C16" s="123">
        <v>8640.1669999999995</v>
      </c>
      <c r="D16" s="123">
        <v>17670.567999999999</v>
      </c>
      <c r="E16" s="138">
        <v>-0.5110419201012667</v>
      </c>
      <c r="F16" s="138"/>
      <c r="G16" s="123">
        <v>0</v>
      </c>
      <c r="H16" s="123">
        <v>0</v>
      </c>
      <c r="I16" s="123">
        <v>0</v>
      </c>
      <c r="J16" s="123">
        <v>0</v>
      </c>
      <c r="K16" s="138"/>
      <c r="L16" s="139">
        <v>8640.1669999999995</v>
      </c>
      <c r="M16" s="139">
        <v>17670.567999999999</v>
      </c>
      <c r="N16" s="138">
        <v>-0.5110419201012667</v>
      </c>
      <c r="O16" s="47"/>
    </row>
    <row r="17" spans="1:15" s="48" customFormat="1" ht="15.95" customHeight="1">
      <c r="A17" s="55"/>
      <c r="B17" s="128" t="s">
        <v>44</v>
      </c>
      <c r="C17" s="129">
        <v>-227008.421</v>
      </c>
      <c r="D17" s="129">
        <v>-140756.728</v>
      </c>
      <c r="E17" s="130">
        <v>0.61277136962149337</v>
      </c>
      <c r="F17" s="130"/>
      <c r="G17" s="129">
        <v>92146.145999999993</v>
      </c>
      <c r="H17" s="129">
        <v>-10131.11</v>
      </c>
      <c r="I17" s="129">
        <v>50474.964999999997</v>
      </c>
      <c r="J17" s="129">
        <v>778.07</v>
      </c>
      <c r="K17" s="130"/>
      <c r="L17" s="131">
        <v>-309023.45699999999</v>
      </c>
      <c r="M17" s="131">
        <v>-192009.76300000001</v>
      </c>
      <c r="N17" s="130">
        <v>0.60941533478170062</v>
      </c>
      <c r="O17" s="47"/>
    </row>
    <row r="18" spans="1:15" s="48" customFormat="1" ht="15.95" customHeight="1">
      <c r="A18" s="55"/>
      <c r="B18" s="128" t="s">
        <v>45</v>
      </c>
      <c r="C18" s="129">
        <v>-61065.485000000001</v>
      </c>
      <c r="D18" s="129">
        <v>-32548.584999999999</v>
      </c>
      <c r="E18" s="130">
        <v>0.87613332499707752</v>
      </c>
      <c r="F18" s="130"/>
      <c r="G18" s="129">
        <v>-2078.0949999999998</v>
      </c>
      <c r="H18" s="129">
        <v>2278.2820000000002</v>
      </c>
      <c r="I18" s="129">
        <v>304.42899999999997</v>
      </c>
      <c r="J18" s="129">
        <v>-2.9550000000000001</v>
      </c>
      <c r="K18" s="130"/>
      <c r="L18" s="139">
        <v>-61265.671999999999</v>
      </c>
      <c r="M18" s="131">
        <v>-32850.058999999994</v>
      </c>
      <c r="N18" s="130">
        <v>0.86500949663438997</v>
      </c>
    </row>
    <row r="19" spans="1:15" s="48" customFormat="1" ht="15.95" customHeight="1">
      <c r="A19" s="55"/>
      <c r="B19" s="128" t="s">
        <v>46</v>
      </c>
      <c r="C19" s="129">
        <v>-201551.73</v>
      </c>
      <c r="D19" s="129">
        <v>-123833.318</v>
      </c>
      <c r="E19" s="130">
        <v>0.62760501983803763</v>
      </c>
      <c r="F19" s="130"/>
      <c r="G19" s="129">
        <v>-63926.591</v>
      </c>
      <c r="H19" s="129">
        <v>15323.511</v>
      </c>
      <c r="I19" s="129">
        <v>-51449.129000000001</v>
      </c>
      <c r="J19" s="129">
        <v>-1217.2729999999999</v>
      </c>
      <c r="K19" s="130"/>
      <c r="L19" s="131">
        <v>-152948.65000000002</v>
      </c>
      <c r="M19" s="131">
        <v>-71166.915999999997</v>
      </c>
      <c r="N19" s="130">
        <v>1.1491538287256966</v>
      </c>
    </row>
    <row r="20" spans="1:15" s="48" customFormat="1" ht="15.95" customHeight="1">
      <c r="A20" s="55"/>
      <c r="B20" s="132" t="s">
        <v>47</v>
      </c>
      <c r="C20" s="133">
        <v>-480985.46900000004</v>
      </c>
      <c r="D20" s="133">
        <v>-279468.06299999997</v>
      </c>
      <c r="E20" s="134">
        <v>0.7210749014995681</v>
      </c>
      <c r="F20" s="135"/>
      <c r="G20" s="133">
        <v>26141.459999999992</v>
      </c>
      <c r="H20" s="133">
        <v>7470.683</v>
      </c>
      <c r="I20" s="133">
        <v>-669.73500000000786</v>
      </c>
      <c r="J20" s="133">
        <v>-442.1579999999999</v>
      </c>
      <c r="K20" s="135"/>
      <c r="L20" s="133">
        <v>-514597.61200000002</v>
      </c>
      <c r="M20" s="133">
        <v>-278356.17000000004</v>
      </c>
      <c r="N20" s="134">
        <v>0.8487020136826855</v>
      </c>
    </row>
    <row r="21" spans="1:15" s="48" customFormat="1" ht="15.95" customHeight="1">
      <c r="A21" s="55"/>
      <c r="B21" s="132" t="s">
        <v>48</v>
      </c>
      <c r="C21" s="133">
        <v>641933.42100000125</v>
      </c>
      <c r="D21" s="133">
        <v>755829.32000000007</v>
      </c>
      <c r="E21" s="134">
        <v>-0.15068997191058797</v>
      </c>
      <c r="F21" s="135"/>
      <c r="G21" s="133">
        <v>-36161.367000000035</v>
      </c>
      <c r="H21" s="133">
        <v>-55418.603999999999</v>
      </c>
      <c r="I21" s="133">
        <v>-18453.842000000011</v>
      </c>
      <c r="J21" s="133">
        <v>239.01200000000165</v>
      </c>
      <c r="K21" s="135"/>
      <c r="L21" s="133">
        <v>733513.39200000069</v>
      </c>
      <c r="M21" s="133">
        <v>774044.14999999932</v>
      </c>
      <c r="N21" s="134">
        <v>-5.2362333595569077E-2</v>
      </c>
    </row>
    <row r="22" spans="1:15" s="48" customFormat="1" ht="15.95" customHeight="1">
      <c r="A22" s="55"/>
      <c r="B22" s="128" t="s">
        <v>7</v>
      </c>
      <c r="C22" s="129">
        <v>-237185.27100000001</v>
      </c>
      <c r="D22" s="129">
        <v>-260693.56</v>
      </c>
      <c r="E22" s="130">
        <v>-9.0175948343334533E-2</v>
      </c>
      <c r="F22" s="130"/>
      <c r="G22" s="129">
        <v>-217018.913</v>
      </c>
      <c r="H22" s="129">
        <v>28445.883999999998</v>
      </c>
      <c r="I22" s="129">
        <v>-147057.17199999999</v>
      </c>
      <c r="J22" s="129">
        <v>-2261.9430000000002</v>
      </c>
      <c r="K22" s="130"/>
      <c r="L22" s="131">
        <v>-48612.242000000006</v>
      </c>
      <c r="M22" s="131">
        <v>-111374.44500000001</v>
      </c>
      <c r="N22" s="130">
        <v>-0.56352427165854779</v>
      </c>
    </row>
    <row r="23" spans="1:15" s="48" customFormat="1" ht="15.95" customHeight="1">
      <c r="A23" s="55"/>
      <c r="B23" s="132" t="s">
        <v>161</v>
      </c>
      <c r="C23" s="133">
        <v>404748.15000000125</v>
      </c>
      <c r="D23" s="133">
        <v>495135.76000000007</v>
      </c>
      <c r="E23" s="134">
        <v>-0.18255116536119065</v>
      </c>
      <c r="F23" s="135"/>
      <c r="G23" s="133">
        <v>-253180.28000000003</v>
      </c>
      <c r="H23" s="133">
        <v>-26972.720000000001</v>
      </c>
      <c r="I23" s="133">
        <v>-165511.014</v>
      </c>
      <c r="J23" s="133">
        <v>-2022.9309999999987</v>
      </c>
      <c r="K23" s="135"/>
      <c r="L23" s="133">
        <v>684901.15000000072</v>
      </c>
      <c r="M23" s="133">
        <v>662669.70499999938</v>
      </c>
      <c r="N23" s="134">
        <v>3.3548304430185638E-2</v>
      </c>
    </row>
    <row r="24" spans="1:15" s="61" customFormat="1" ht="15.75">
      <c r="A24" s="53"/>
      <c r="B24" s="128" t="s">
        <v>162</v>
      </c>
      <c r="C24" s="129">
        <v>338929.32400000002</v>
      </c>
      <c r="D24" s="129">
        <v>471910.2</v>
      </c>
      <c r="E24" s="130">
        <v>-0.28179275633372614</v>
      </c>
      <c r="F24" s="130"/>
      <c r="G24" s="129">
        <v>-253097.77</v>
      </c>
      <c r="H24" s="129">
        <v>-26972.720000000001</v>
      </c>
      <c r="I24" s="129">
        <v>-165446.158</v>
      </c>
      <c r="J24" s="129">
        <v>-2022.931</v>
      </c>
      <c r="K24" s="130"/>
      <c r="L24" s="139">
        <v>618999.81400000001</v>
      </c>
      <c r="M24" s="131">
        <v>639379.28899999999</v>
      </c>
      <c r="N24" s="138">
        <v>-3.1873842882639836E-2</v>
      </c>
    </row>
    <row r="25" spans="1:15" s="61" customFormat="1" ht="15.75">
      <c r="A25" s="53"/>
      <c r="B25" s="137" t="s">
        <v>163</v>
      </c>
      <c r="C25" s="129">
        <v>-65818.826000000001</v>
      </c>
      <c r="D25" s="129">
        <v>-23225.56</v>
      </c>
      <c r="E25" s="138">
        <v>1.8338961902317963</v>
      </c>
      <c r="F25" s="138"/>
      <c r="G25" s="129">
        <v>82.51</v>
      </c>
      <c r="H25" s="129">
        <v>0</v>
      </c>
      <c r="I25" s="129">
        <v>64.855999999999995</v>
      </c>
      <c r="J25" s="129">
        <v>0</v>
      </c>
      <c r="K25" s="138"/>
      <c r="L25" s="139">
        <v>-65901.335999999996</v>
      </c>
      <c r="M25" s="131">
        <v>-23290.416000000001</v>
      </c>
      <c r="N25" s="138">
        <v>1.8295473983805182</v>
      </c>
    </row>
    <row r="26" spans="1:15" s="62" customFormat="1" ht="15.95" customHeight="1">
      <c r="A26" s="56"/>
      <c r="B26" s="140" t="s">
        <v>49</v>
      </c>
      <c r="C26" s="141">
        <v>1481591.6869999999</v>
      </c>
      <c r="D26" s="141">
        <v>1416061.1769999999</v>
      </c>
      <c r="E26" s="142">
        <v>4.6276609417984282E-2</v>
      </c>
      <c r="F26" s="143"/>
      <c r="G26" s="141">
        <v>-18412.453000000001</v>
      </c>
      <c r="H26" s="141">
        <v>-86857.114000000001</v>
      </c>
      <c r="I26" s="141">
        <v>8049.83</v>
      </c>
      <c r="J26" s="141">
        <v>5028.8720000000003</v>
      </c>
      <c r="K26" s="143"/>
      <c r="L26" s="141">
        <v>1586861.254</v>
      </c>
      <c r="M26" s="141">
        <v>1402982.4749999999</v>
      </c>
      <c r="N26" s="142">
        <v>0.13106277681765066</v>
      </c>
    </row>
    <row r="27" spans="1:15" s="48" customFormat="1" ht="15.95" customHeight="1">
      <c r="A27" s="63"/>
      <c r="B27" s="144" t="s">
        <v>50</v>
      </c>
      <c r="C27" s="145">
        <v>0.10432203283209231</v>
      </c>
      <c r="D27" s="145">
        <v>0.12041263423253526</v>
      </c>
      <c r="E27" s="146" t="s">
        <v>219</v>
      </c>
      <c r="F27" s="147"/>
      <c r="G27" s="145">
        <v>-2.1794215962836136E-2</v>
      </c>
      <c r="H27" s="145">
        <v>9.3774545548470339E-2</v>
      </c>
      <c r="I27" s="145">
        <v>2.3225609422061842E-2</v>
      </c>
      <c r="J27" s="145">
        <v>8.8826075336426502E-2</v>
      </c>
      <c r="K27" s="147"/>
      <c r="L27" s="145">
        <v>0.11109751692401841</v>
      </c>
      <c r="M27" s="145">
        <v>0.12353608409250064</v>
      </c>
      <c r="N27" s="146" t="s">
        <v>220</v>
      </c>
    </row>
    <row r="28" spans="1:15" s="61" customFormat="1" ht="6.95" customHeight="1">
      <c r="A28" s="63"/>
      <c r="B28" s="148"/>
      <c r="C28" s="149"/>
      <c r="D28" s="149"/>
      <c r="E28" s="149"/>
      <c r="F28" s="149"/>
      <c r="G28" s="150"/>
      <c r="H28" s="150"/>
      <c r="I28" s="150"/>
      <c r="J28" s="150"/>
      <c r="K28" s="149"/>
      <c r="L28" s="151"/>
      <c r="M28" s="149"/>
      <c r="N28" s="152"/>
    </row>
    <row r="29" spans="1:15" s="61" customFormat="1" ht="17.45" customHeight="1">
      <c r="A29" s="64"/>
      <c r="B29" s="382"/>
      <c r="C29" s="384" t="s">
        <v>21</v>
      </c>
      <c r="D29" s="384"/>
      <c r="E29" s="384"/>
      <c r="F29" s="194"/>
      <c r="G29" s="380" t="s">
        <v>192</v>
      </c>
      <c r="H29" s="380"/>
      <c r="I29" s="380" t="s">
        <v>193</v>
      </c>
      <c r="J29" s="380"/>
      <c r="K29" s="194"/>
      <c r="L29" s="385" t="s">
        <v>134</v>
      </c>
      <c r="M29" s="385"/>
      <c r="N29" s="385"/>
    </row>
    <row r="30" spans="1:15" s="67" customFormat="1" ht="30">
      <c r="A30" s="65"/>
      <c r="B30" s="382"/>
      <c r="C30" s="121" t="s">
        <v>209</v>
      </c>
      <c r="D30" s="121" t="s">
        <v>210</v>
      </c>
      <c r="E30" s="121" t="s">
        <v>33</v>
      </c>
      <c r="F30" s="122"/>
      <c r="G30" s="121" t="s">
        <v>34</v>
      </c>
      <c r="H30" s="121" t="s">
        <v>35</v>
      </c>
      <c r="I30" s="121" t="s">
        <v>34</v>
      </c>
      <c r="J30" s="121" t="s">
        <v>35</v>
      </c>
      <c r="K30" s="122"/>
      <c r="L30" s="121" t="s">
        <v>209</v>
      </c>
      <c r="M30" s="121" t="s">
        <v>210</v>
      </c>
      <c r="N30" s="121" t="s">
        <v>33</v>
      </c>
    </row>
    <row r="31" spans="1:15" s="61" customFormat="1" ht="17.45" customHeight="1">
      <c r="A31" s="68"/>
      <c r="B31" s="128" t="s">
        <v>51</v>
      </c>
      <c r="C31" s="120">
        <v>13603.858</v>
      </c>
      <c r="D31" s="153">
        <v>-84252.292000000001</v>
      </c>
      <c r="E31" s="130" t="s">
        <v>24</v>
      </c>
      <c r="F31" s="130"/>
      <c r="G31" s="153">
        <v>0</v>
      </c>
      <c r="H31" s="153">
        <v>9490.9879999999994</v>
      </c>
      <c r="I31" s="153">
        <v>0</v>
      </c>
      <c r="J31" s="153">
        <v>-3402.2</v>
      </c>
      <c r="K31" s="153"/>
      <c r="L31" s="153">
        <v>4112.8700000000008</v>
      </c>
      <c r="M31" s="153">
        <v>-80850.092000000004</v>
      </c>
      <c r="N31" s="130" t="s">
        <v>24</v>
      </c>
    </row>
    <row r="32" spans="1:15" s="69" customFormat="1" ht="18.600000000000001" customHeight="1">
      <c r="A32" s="66"/>
      <c r="B32" s="128" t="s">
        <v>52</v>
      </c>
      <c r="C32" s="153">
        <v>-467.31632500000319</v>
      </c>
      <c r="D32" s="153">
        <v>27183.436195000002</v>
      </c>
      <c r="E32" s="130" t="s">
        <v>24</v>
      </c>
      <c r="F32" s="130"/>
      <c r="G32" s="153">
        <v>0</v>
      </c>
      <c r="H32" s="153">
        <v>-326.03204420239683</v>
      </c>
      <c r="I32" s="153">
        <v>0</v>
      </c>
      <c r="J32" s="153">
        <v>1097.6969816159897</v>
      </c>
      <c r="K32" s="153"/>
      <c r="L32" s="153">
        <v>-141.28428079760636</v>
      </c>
      <c r="M32" s="153">
        <v>26085.739213384011</v>
      </c>
      <c r="N32" s="138" t="s">
        <v>24</v>
      </c>
    </row>
    <row r="33" spans="1:14" s="61" customFormat="1" ht="15.95" customHeight="1">
      <c r="A33" s="53"/>
      <c r="B33" s="132" t="s">
        <v>53</v>
      </c>
      <c r="C33" s="154">
        <v>13136.541674999997</v>
      </c>
      <c r="D33" s="154">
        <v>-57068.855804999999</v>
      </c>
      <c r="E33" s="134" t="s">
        <v>24</v>
      </c>
      <c r="F33" s="135"/>
      <c r="G33" s="154">
        <v>0</v>
      </c>
      <c r="H33" s="154">
        <v>9164.9559557976027</v>
      </c>
      <c r="I33" s="154">
        <v>0</v>
      </c>
      <c r="J33" s="154">
        <v>-2304.5030183840099</v>
      </c>
      <c r="K33" s="155"/>
      <c r="L33" s="154">
        <v>3971.5857192023946</v>
      </c>
      <c r="M33" s="154">
        <v>-54764.352786615993</v>
      </c>
      <c r="N33" s="134" t="s">
        <v>24</v>
      </c>
    </row>
    <row r="34" spans="1:14" s="61" customFormat="1" ht="15.95" customHeight="1">
      <c r="A34" s="53"/>
      <c r="C34" s="156"/>
      <c r="D34" s="156"/>
      <c r="E34" s="157"/>
      <c r="F34" s="157"/>
      <c r="G34" s="156"/>
      <c r="H34" s="156"/>
      <c r="I34" s="156"/>
      <c r="J34" s="156"/>
      <c r="M34" s="60"/>
      <c r="N34" s="54"/>
    </row>
    <row r="35" spans="1:14" s="48" customFormat="1" ht="18" customHeight="1">
      <c r="A35" s="56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56"/>
    </row>
    <row r="36" spans="1:14" s="61" customFormat="1">
      <c r="A36" s="73"/>
      <c r="B36" s="70"/>
      <c r="C36" s="71"/>
      <c r="D36" s="71"/>
      <c r="E36" s="71"/>
      <c r="F36" s="72"/>
      <c r="G36" s="72"/>
      <c r="H36" s="72"/>
      <c r="I36" s="72"/>
      <c r="J36" s="72"/>
      <c r="K36" s="71"/>
      <c r="L36" s="71"/>
      <c r="M36" s="73"/>
    </row>
    <row r="37" spans="1:14">
      <c r="A37" s="77"/>
    </row>
    <row r="38" spans="1:14">
      <c r="A38" s="77"/>
    </row>
    <row r="39" spans="1:14">
      <c r="A39" s="77"/>
    </row>
    <row r="40" spans="1:14">
      <c r="A40" s="77"/>
    </row>
    <row r="41" spans="1:14">
      <c r="A41" s="77"/>
    </row>
    <row r="43" spans="1:14">
      <c r="A43" s="79"/>
      <c r="F43" s="72"/>
      <c r="G43" s="72"/>
      <c r="H43" s="72"/>
      <c r="I43" s="72"/>
      <c r="J43" s="72"/>
    </row>
    <row r="44" spans="1:14">
      <c r="A44" s="79"/>
    </row>
    <row r="45" spans="1:14">
      <c r="A45" s="79"/>
    </row>
    <row r="46" spans="1:14">
      <c r="A46" s="79"/>
    </row>
    <row r="47" spans="1:14">
      <c r="A47" s="79"/>
    </row>
    <row r="48" spans="1:14">
      <c r="A48" s="79"/>
    </row>
    <row r="49" spans="1:10">
      <c r="A49" s="73"/>
    </row>
    <row r="50" spans="1:10">
      <c r="A50" s="79"/>
    </row>
    <row r="51" spans="1:10">
      <c r="A51" s="73"/>
      <c r="F51" s="72"/>
      <c r="G51" s="72"/>
      <c r="H51" s="72"/>
      <c r="I51" s="72"/>
      <c r="J51" s="72"/>
    </row>
  </sheetData>
  <mergeCells count="11">
    <mergeCell ref="B29:B30"/>
    <mergeCell ref="C29:E29"/>
    <mergeCell ref="G29:H29"/>
    <mergeCell ref="L29:N29"/>
    <mergeCell ref="I5:J5"/>
    <mergeCell ref="I29:J29"/>
    <mergeCell ref="B3:G3"/>
    <mergeCell ref="B5:B7"/>
    <mergeCell ref="C5:E5"/>
    <mergeCell ref="G5:H5"/>
    <mergeCell ref="L5:N5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Q89"/>
  <sheetViews>
    <sheetView showGridLines="0" zoomScale="85" zoomScaleNormal="85" workbookViewId="0"/>
  </sheetViews>
  <sheetFormatPr baseColWidth="10" defaultColWidth="11.42578125" defaultRowHeight="12"/>
  <cols>
    <col min="1" max="1" width="0.85546875" style="80" customWidth="1"/>
    <col min="2" max="2" width="42.42578125" style="76" customWidth="1"/>
    <col min="3" max="4" width="11.5703125" style="76" bestFit="1" customWidth="1"/>
    <col min="5" max="5" width="0.85546875" style="76" customWidth="1"/>
    <col min="6" max="6" width="10.140625" style="76" customWidth="1"/>
    <col min="7" max="7" width="9.42578125" style="89" customWidth="1"/>
    <col min="8" max="8" width="9.28515625" style="76" customWidth="1"/>
    <col min="9" max="9" width="8.7109375" style="76" customWidth="1"/>
    <col min="10" max="10" width="0.85546875" style="76" customWidth="1"/>
    <col min="11" max="11" width="12" style="76" bestFit="1" customWidth="1"/>
    <col min="12" max="12" width="9.85546875" style="80" bestFit="1" customWidth="1"/>
    <col min="13" max="13" width="0.85546875" style="80" customWidth="1"/>
    <col min="14" max="15" width="8.28515625" style="80" bestFit="1" customWidth="1"/>
    <col min="16" max="16384" width="11.42578125" style="80"/>
  </cols>
  <sheetData>
    <row r="1" spans="1:17" ht="5.0999999999999996" customHeight="1">
      <c r="G1" s="95"/>
    </row>
    <row r="2" spans="1:17" s="5" customFormat="1" ht="23.25">
      <c r="A2" s="45"/>
      <c r="B2" s="196" t="s">
        <v>54</v>
      </c>
      <c r="G2" s="117"/>
    </row>
    <row r="3" spans="1:17">
      <c r="A3" s="83"/>
      <c r="B3" s="81"/>
      <c r="C3" s="81"/>
      <c r="D3" s="81"/>
      <c r="E3" s="81"/>
      <c r="F3" s="81"/>
      <c r="G3" s="82"/>
    </row>
    <row r="4" spans="1:17" s="69" customFormat="1" ht="15" customHeight="1">
      <c r="A4" s="85"/>
      <c r="B4" s="386" t="s">
        <v>104</v>
      </c>
      <c r="C4" s="311" t="s">
        <v>207</v>
      </c>
      <c r="D4" s="311" t="s">
        <v>208</v>
      </c>
      <c r="E4" s="80"/>
      <c r="F4" s="390" t="s">
        <v>140</v>
      </c>
      <c r="G4" s="390"/>
      <c r="H4" s="390" t="s">
        <v>137</v>
      </c>
      <c r="I4" s="390"/>
      <c r="J4" s="80"/>
      <c r="K4" s="311" t="s">
        <v>209</v>
      </c>
      <c r="L4" s="311" t="s">
        <v>210</v>
      </c>
      <c r="M4" s="80"/>
      <c r="N4" s="390" t="s">
        <v>140</v>
      </c>
      <c r="O4" s="390"/>
      <c r="P4" s="390" t="s">
        <v>137</v>
      </c>
      <c r="Q4" s="390"/>
    </row>
    <row r="5" spans="1:17" s="69" customFormat="1" ht="15">
      <c r="A5" s="85"/>
      <c r="B5" s="387"/>
      <c r="C5" s="389" t="s">
        <v>56</v>
      </c>
      <c r="D5" s="389"/>
      <c r="E5" s="80"/>
      <c r="F5" s="173" t="s">
        <v>33</v>
      </c>
      <c r="G5" s="173" t="s">
        <v>55</v>
      </c>
      <c r="H5" s="173" t="s">
        <v>33</v>
      </c>
      <c r="I5" s="173" t="s">
        <v>55</v>
      </c>
      <c r="J5" s="80"/>
      <c r="K5" s="388" t="s">
        <v>56</v>
      </c>
      <c r="L5" s="388"/>
      <c r="M5" s="80"/>
      <c r="N5" s="173" t="s">
        <v>33</v>
      </c>
      <c r="O5" s="173" t="s">
        <v>55</v>
      </c>
      <c r="P5" s="173" t="s">
        <v>33</v>
      </c>
      <c r="Q5" s="178" t="s">
        <v>55</v>
      </c>
    </row>
    <row r="6" spans="1:17" s="87" customFormat="1" ht="14.25">
      <c r="A6" s="86"/>
      <c r="B6" s="339" t="s">
        <v>57</v>
      </c>
      <c r="C6" s="169">
        <v>1289767.1270000001</v>
      </c>
      <c r="D6" s="169">
        <v>1177065.2479999999</v>
      </c>
      <c r="E6" s="80"/>
      <c r="F6" s="344">
        <v>9.5748200188134458E-2</v>
      </c>
      <c r="G6" s="344">
        <v>9.5748200188134236E-2</v>
      </c>
      <c r="H6" s="344">
        <v>0.6932883267933363</v>
      </c>
      <c r="I6" s="344">
        <v>0.69328832679333607</v>
      </c>
      <c r="J6" s="80"/>
      <c r="K6" s="169">
        <v>4636022.9019999998</v>
      </c>
      <c r="L6" s="169">
        <v>4155862.3560000001</v>
      </c>
      <c r="M6" s="80"/>
      <c r="N6" s="344">
        <v>0.11553812539213926</v>
      </c>
      <c r="O6" s="344">
        <v>0.11553812539213948</v>
      </c>
      <c r="P6" s="344">
        <v>0.64412873853115049</v>
      </c>
      <c r="Q6" s="344">
        <v>0.64412873853115049</v>
      </c>
    </row>
    <row r="7" spans="1:17" s="87" customFormat="1" ht="14.25">
      <c r="A7" s="86"/>
      <c r="B7" s="339" t="s">
        <v>58</v>
      </c>
      <c r="C7" s="169">
        <v>509457.04599999997</v>
      </c>
      <c r="D7" s="169">
        <v>388594.41399999999</v>
      </c>
      <c r="E7" s="80"/>
      <c r="F7" s="344">
        <v>0.31102513995479097</v>
      </c>
      <c r="G7" s="344">
        <v>0.92222981549531724</v>
      </c>
      <c r="H7" s="344">
        <v>0.76981835383837582</v>
      </c>
      <c r="I7" s="344">
        <v>3.0246703293852928</v>
      </c>
      <c r="J7" s="80"/>
      <c r="K7" s="169">
        <v>1755819.3030000001</v>
      </c>
      <c r="L7" s="169">
        <v>1205540.003</v>
      </c>
      <c r="M7" s="80"/>
      <c r="N7" s="344">
        <v>0.45645876423065501</v>
      </c>
      <c r="O7" s="344">
        <v>0.7609458220477221</v>
      </c>
      <c r="P7" s="344">
        <v>0.6875361027286564</v>
      </c>
      <c r="Q7" s="344">
        <v>2.7048574400111267</v>
      </c>
    </row>
    <row r="8" spans="1:17" s="87" customFormat="1" ht="14.25">
      <c r="A8" s="86"/>
      <c r="B8" s="339" t="s">
        <v>198</v>
      </c>
      <c r="C8" s="169">
        <v>523140.56300000002</v>
      </c>
      <c r="D8" s="169">
        <v>0</v>
      </c>
      <c r="E8" s="80"/>
      <c r="F8" s="344" t="s">
        <v>67</v>
      </c>
      <c r="G8" s="344" t="s">
        <v>67</v>
      </c>
      <c r="H8" s="344" t="s">
        <v>67</v>
      </c>
      <c r="I8" s="344" t="s">
        <v>67</v>
      </c>
      <c r="J8" s="80"/>
      <c r="K8" s="169">
        <v>949962.38399999996</v>
      </c>
      <c r="L8" s="169">
        <v>0</v>
      </c>
      <c r="M8" s="80"/>
      <c r="N8" s="344" t="s">
        <v>67</v>
      </c>
      <c r="O8" s="344" t="s">
        <v>67</v>
      </c>
      <c r="P8" s="344" t="s">
        <v>67</v>
      </c>
      <c r="Q8" s="344" t="s">
        <v>67</v>
      </c>
    </row>
    <row r="9" spans="1:17" s="87" customFormat="1" ht="14.25">
      <c r="A9" s="86"/>
      <c r="B9" s="339" t="s">
        <v>59</v>
      </c>
      <c r="C9" s="169">
        <v>462354.02100000001</v>
      </c>
      <c r="D9" s="169">
        <v>315376.95299999998</v>
      </c>
      <c r="E9" s="80"/>
      <c r="F9" s="344">
        <v>0.46603617227540406</v>
      </c>
      <c r="G9" s="344">
        <v>0.24930258842596231</v>
      </c>
      <c r="H9" s="344">
        <v>0.20571667773225144</v>
      </c>
      <c r="I9" s="344">
        <v>0.27551367936292936</v>
      </c>
      <c r="J9" s="80"/>
      <c r="K9" s="169">
        <v>1562787.5649999999</v>
      </c>
      <c r="L9" s="169">
        <v>1148568.4469999999</v>
      </c>
      <c r="M9" s="80"/>
      <c r="N9" s="344">
        <v>0.36063947175452937</v>
      </c>
      <c r="O9" s="344">
        <v>0.13390622787442275</v>
      </c>
      <c r="P9" s="344">
        <v>0.1386588895519405</v>
      </c>
      <c r="Q9" s="344">
        <v>0.19819194177267274</v>
      </c>
    </row>
    <row r="10" spans="1:17" s="87" customFormat="1" ht="14.25">
      <c r="A10" s="86"/>
      <c r="B10" s="339" t="s">
        <v>60</v>
      </c>
      <c r="C10" s="169">
        <v>321493.78200000001</v>
      </c>
      <c r="D10" s="169">
        <v>272757.66399999999</v>
      </c>
      <c r="E10" s="80"/>
      <c r="F10" s="344">
        <v>0.17867918827754736</v>
      </c>
      <c r="G10" s="344">
        <v>3.4824012492258971E-2</v>
      </c>
      <c r="H10" s="344">
        <v>0.28911402784158424</v>
      </c>
      <c r="I10" s="344">
        <v>0.24039766898482107</v>
      </c>
      <c r="J10" s="80"/>
      <c r="K10" s="169">
        <v>1111924.629</v>
      </c>
      <c r="L10" s="169">
        <v>929662.86399999994</v>
      </c>
      <c r="M10" s="80"/>
      <c r="N10" s="344">
        <v>0.19605146344750635</v>
      </c>
      <c r="O10" s="344">
        <v>3.055307117072692E-2</v>
      </c>
      <c r="P10" s="344">
        <v>0.27416926350778081</v>
      </c>
      <c r="Q10" s="344">
        <v>0.18325554597828764</v>
      </c>
    </row>
    <row r="11" spans="1:17" ht="14.25">
      <c r="A11" s="88"/>
      <c r="B11" s="339" t="s">
        <v>61</v>
      </c>
      <c r="C11" s="169">
        <v>225009.33100000001</v>
      </c>
      <c r="D11" s="169">
        <v>246060.99299999999</v>
      </c>
      <c r="E11" s="80"/>
      <c r="F11" s="344">
        <v>-8.5554649452300513E-2</v>
      </c>
      <c r="G11" s="344">
        <v>2.5400107932173732E-2</v>
      </c>
      <c r="H11" s="344">
        <v>-1.6178397744100459E-2</v>
      </c>
      <c r="I11" s="344">
        <v>0.15412438311226984</v>
      </c>
      <c r="J11" s="80"/>
      <c r="K11" s="169">
        <v>849937.4</v>
      </c>
      <c r="L11" s="169">
        <v>755001.62600000005</v>
      </c>
      <c r="N11" s="344">
        <v>0.12574247621554124</v>
      </c>
      <c r="O11" s="344">
        <v>0.11439797541009855</v>
      </c>
      <c r="P11" s="344">
        <v>0.14077521395747916</v>
      </c>
      <c r="Q11" s="344">
        <v>0.19388292521629857</v>
      </c>
    </row>
    <row r="12" spans="1:17" s="87" customFormat="1" ht="14.25">
      <c r="A12" s="86"/>
      <c r="B12" s="340" t="s">
        <v>36</v>
      </c>
      <c r="C12" s="170">
        <v>3331221.87</v>
      </c>
      <c r="D12" s="170">
        <v>2399855.2719999999</v>
      </c>
      <c r="E12" s="80"/>
      <c r="F12" s="345">
        <v>0.38809281912396942</v>
      </c>
      <c r="G12" s="345">
        <v>0.43319312770840113</v>
      </c>
      <c r="H12" s="345">
        <v>0.74307210775108778</v>
      </c>
      <c r="I12" s="345">
        <v>1.0639486588482456</v>
      </c>
      <c r="J12" s="80"/>
      <c r="K12" s="170">
        <v>10866454.183</v>
      </c>
      <c r="L12" s="170">
        <v>8194635.2960000001</v>
      </c>
      <c r="M12" s="80"/>
      <c r="N12" s="345">
        <v>0.32604488064333736</v>
      </c>
      <c r="O12" s="345">
        <v>0.30438225776491445</v>
      </c>
      <c r="P12" s="345">
        <v>0.58624933017688319</v>
      </c>
      <c r="Q12" s="345">
        <v>0.87072112365161636</v>
      </c>
    </row>
    <row r="13" spans="1:17" s="87" customFormat="1" ht="14.25">
      <c r="A13" s="86"/>
      <c r="B13" s="339" t="s">
        <v>57</v>
      </c>
      <c r="C13" s="169">
        <v>340628.01199999999</v>
      </c>
      <c r="D13" s="169">
        <v>335100.413</v>
      </c>
      <c r="E13" s="80"/>
      <c r="F13" s="344">
        <v>1.6495351200895181E-2</v>
      </c>
      <c r="G13" s="344">
        <v>1.6495351200895181E-2</v>
      </c>
      <c r="H13" s="344">
        <v>0.74225797654912062</v>
      </c>
      <c r="I13" s="344">
        <v>0.74225797654912085</v>
      </c>
      <c r="J13" s="80"/>
      <c r="K13" s="169">
        <v>1241159.513</v>
      </c>
      <c r="L13" s="169">
        <v>1186012.7819999999</v>
      </c>
      <c r="M13" s="80"/>
      <c r="N13" s="344">
        <v>4.6497585723321633E-2</v>
      </c>
      <c r="O13" s="344">
        <v>4.6497585723321411E-2</v>
      </c>
      <c r="P13" s="344">
        <v>0.74913401160739657</v>
      </c>
      <c r="Q13" s="344">
        <v>0.74913401160739634</v>
      </c>
    </row>
    <row r="14" spans="1:17" s="87" customFormat="1" ht="14.25">
      <c r="A14" s="86"/>
      <c r="B14" s="339" t="s">
        <v>58</v>
      </c>
      <c r="C14" s="169">
        <v>144477.41099999999</v>
      </c>
      <c r="D14" s="169">
        <v>98609.178</v>
      </c>
      <c r="E14" s="80"/>
      <c r="F14" s="344">
        <v>0.46515176305394212</v>
      </c>
      <c r="G14" s="344">
        <v>1.1305232490277985</v>
      </c>
      <c r="H14" s="344">
        <v>0.82314604883050047</v>
      </c>
      <c r="I14" s="344">
        <v>3.1108474341496111</v>
      </c>
      <c r="J14" s="80"/>
      <c r="K14" s="169">
        <v>528117.09499999997</v>
      </c>
      <c r="L14" s="169">
        <v>337388.00599999999</v>
      </c>
      <c r="M14" s="80"/>
      <c r="N14" s="344">
        <v>0.56531081605787725</v>
      </c>
      <c r="O14" s="344">
        <v>0.88045659275206578</v>
      </c>
      <c r="P14" s="344">
        <v>0.68945916215774927</v>
      </c>
      <c r="Q14" s="344">
        <v>2.6939289116514558</v>
      </c>
    </row>
    <row r="15" spans="1:17" s="87" customFormat="1" ht="14.25">
      <c r="A15" s="86"/>
      <c r="B15" s="339" t="s">
        <v>198</v>
      </c>
      <c r="C15" s="169">
        <v>194186.446</v>
      </c>
      <c r="D15" s="169">
        <v>0</v>
      </c>
      <c r="E15" s="80"/>
      <c r="F15" s="344" t="s">
        <v>67</v>
      </c>
      <c r="G15" s="344" t="s">
        <v>67</v>
      </c>
      <c r="H15" s="344" t="s">
        <v>67</v>
      </c>
      <c r="I15" s="344" t="s">
        <v>67</v>
      </c>
      <c r="J15" s="80"/>
      <c r="K15" s="169">
        <v>347333.82299999997</v>
      </c>
      <c r="L15" s="169">
        <v>0</v>
      </c>
      <c r="M15" s="80"/>
      <c r="N15" s="344" t="s">
        <v>67</v>
      </c>
      <c r="O15" s="344" t="s">
        <v>67</v>
      </c>
      <c r="P15" s="344" t="s">
        <v>67</v>
      </c>
      <c r="Q15" s="344" t="s">
        <v>67</v>
      </c>
    </row>
    <row r="16" spans="1:17" s="87" customFormat="1" ht="14.25">
      <c r="A16" s="86"/>
      <c r="B16" s="339" t="s">
        <v>59</v>
      </c>
      <c r="C16" s="169">
        <v>97292.638999999996</v>
      </c>
      <c r="D16" s="169">
        <v>68537.649000000005</v>
      </c>
      <c r="E16" s="80"/>
      <c r="F16" s="344">
        <v>0.4195502825023949</v>
      </c>
      <c r="G16" s="344">
        <v>0.20786753797443702</v>
      </c>
      <c r="H16" s="344">
        <v>0.2783927681591627</v>
      </c>
      <c r="I16" s="344">
        <v>0.35044495161361344</v>
      </c>
      <c r="J16" s="80"/>
      <c r="K16" s="169">
        <v>336531.636</v>
      </c>
      <c r="L16" s="169">
        <v>247283.23300000001</v>
      </c>
      <c r="M16" s="80"/>
      <c r="N16" s="344">
        <v>0.3609157075360625</v>
      </c>
      <c r="O16" s="344">
        <v>0.13342478793917412</v>
      </c>
      <c r="P16" s="344">
        <v>0.15929925917682297</v>
      </c>
      <c r="Q16" s="344">
        <v>0.21881807627723493</v>
      </c>
    </row>
    <row r="17" spans="1:17" ht="14.25">
      <c r="A17" s="88"/>
      <c r="B17" s="339" t="s">
        <v>60</v>
      </c>
      <c r="C17" s="169">
        <v>77565.256999999998</v>
      </c>
      <c r="D17" s="169">
        <v>67721.793000000005</v>
      </c>
      <c r="E17" s="80"/>
      <c r="F17" s="344">
        <v>0.14535149711703577</v>
      </c>
      <c r="G17" s="344">
        <v>5.9596124201575229E-3</v>
      </c>
      <c r="H17" s="344">
        <v>0.29742657591853106</v>
      </c>
      <c r="I17" s="344">
        <v>0.249327321844937</v>
      </c>
      <c r="J17" s="80"/>
      <c r="K17" s="169">
        <v>265731.93300000002</v>
      </c>
      <c r="L17" s="169">
        <v>223653.79300000001</v>
      </c>
      <c r="N17" s="344">
        <v>0.18813962166964004</v>
      </c>
      <c r="O17" s="344">
        <v>2.2782371013276181E-2</v>
      </c>
      <c r="P17" s="344">
        <v>0.31308909391700501</v>
      </c>
      <c r="Q17" s="344">
        <v>0.2193132690090176</v>
      </c>
    </row>
    <row r="18" spans="1:17" ht="14.25">
      <c r="A18" s="88"/>
      <c r="B18" s="339" t="s">
        <v>61</v>
      </c>
      <c r="C18" s="169">
        <v>46794.159</v>
      </c>
      <c r="D18" s="169">
        <v>51337.837</v>
      </c>
      <c r="E18" s="80"/>
      <c r="F18" s="344">
        <v>-8.8505442876372076E-2</v>
      </c>
      <c r="G18" s="344">
        <v>2.331543376334011E-2</v>
      </c>
      <c r="H18" s="344">
        <v>9.2375367698476207E-2</v>
      </c>
      <c r="I18" s="344">
        <v>0.28371667976709447</v>
      </c>
      <c r="J18" s="80"/>
      <c r="K18" s="169">
        <v>179411.68</v>
      </c>
      <c r="L18" s="169">
        <v>161056.11300000001</v>
      </c>
      <c r="N18" s="344">
        <v>0.11397001118485939</v>
      </c>
      <c r="O18" s="344">
        <v>0.10416463380497176</v>
      </c>
      <c r="P18" s="344">
        <v>0.21316574289501022</v>
      </c>
      <c r="Q18" s="344">
        <v>0.2703743286375917</v>
      </c>
    </row>
    <row r="19" spans="1:17" ht="14.25">
      <c r="A19" s="88"/>
      <c r="B19" s="340" t="s">
        <v>62</v>
      </c>
      <c r="C19" s="170">
        <v>900943.92399999988</v>
      </c>
      <c r="D19" s="170">
        <v>621306.87000000011</v>
      </c>
      <c r="E19" s="80"/>
      <c r="F19" s="345">
        <v>0.4500788056632945</v>
      </c>
      <c r="G19" s="345">
        <v>0.49727167776509051</v>
      </c>
      <c r="H19" s="345">
        <v>0.98672409063875022</v>
      </c>
      <c r="I19" s="345">
        <v>1.337455858501762</v>
      </c>
      <c r="J19" s="80"/>
      <c r="K19" s="170">
        <v>2898285.68</v>
      </c>
      <c r="L19" s="170">
        <v>2155393.9270000001</v>
      </c>
      <c r="N19" s="345">
        <v>0.34466634785131789</v>
      </c>
      <c r="O19" s="345">
        <v>0.32949737091846187</v>
      </c>
      <c r="P19" s="345">
        <v>0.74309053836994243</v>
      </c>
      <c r="Q19" s="345">
        <v>1.0819486352067016</v>
      </c>
    </row>
    <row r="20" spans="1:17" ht="14.25">
      <c r="A20" s="88"/>
      <c r="B20" s="340" t="s">
        <v>133</v>
      </c>
      <c r="C20" s="170">
        <v>-628261.652</v>
      </c>
      <c r="D20" s="170">
        <v>-393336.91600000003</v>
      </c>
      <c r="E20" s="80"/>
      <c r="F20" s="345">
        <v>0.59726083783094475</v>
      </c>
      <c r="G20" s="345">
        <v>0.64720754189786667</v>
      </c>
      <c r="H20" s="345">
        <v>0.77554226103908119</v>
      </c>
      <c r="I20" s="345">
        <v>1.1089290860741743</v>
      </c>
      <c r="J20" s="80"/>
      <c r="K20" s="170">
        <v>-2031733.639</v>
      </c>
      <c r="L20" s="170">
        <v>-1403834.8880000003</v>
      </c>
      <c r="N20" s="345">
        <v>0.44727393254526349</v>
      </c>
      <c r="O20" s="345">
        <v>0.42429218163912141</v>
      </c>
      <c r="P20" s="345">
        <v>0.45064073144765637</v>
      </c>
      <c r="Q20" s="345">
        <v>0.77584390459756114</v>
      </c>
    </row>
    <row r="21" spans="1:17" ht="13.5" customHeight="1">
      <c r="A21" s="88"/>
      <c r="B21" s="340" t="s">
        <v>135</v>
      </c>
      <c r="C21" s="170">
        <v>276826.72899999999</v>
      </c>
      <c r="D21" s="170">
        <v>235221.77299999999</v>
      </c>
      <c r="E21" s="80"/>
      <c r="F21" s="345">
        <v>0.17687544596477478</v>
      </c>
      <c r="G21" s="345">
        <v>0.21755777155686329</v>
      </c>
      <c r="H21" s="345">
        <v>1.698584126846475</v>
      </c>
      <c r="I21" s="345">
        <v>2.1054516292647749</v>
      </c>
      <c r="J21" s="80"/>
      <c r="K21" s="170">
        <v>879471.85000000009</v>
      </c>
      <c r="L21" s="170">
        <v>765361.06099999999</v>
      </c>
      <c r="N21" s="345">
        <v>0.14909406137138204</v>
      </c>
      <c r="O21" s="345">
        <v>0.14706975849368353</v>
      </c>
      <c r="P21" s="345">
        <v>2.2326489557853124</v>
      </c>
      <c r="Q21" s="345">
        <v>2.6345024852218586</v>
      </c>
    </row>
    <row r="22" spans="1:17" ht="13.5" customHeight="1">
      <c r="A22" s="88"/>
      <c r="B22" s="341" t="s">
        <v>49</v>
      </c>
      <c r="C22" s="171">
        <v>365424.2</v>
      </c>
      <c r="D22" s="342">
        <v>282370.27400000003</v>
      </c>
      <c r="E22" s="80"/>
      <c r="F22" s="172">
        <v>0.29413126538950052</v>
      </c>
      <c r="G22" s="172">
        <v>0.3114353300130055</v>
      </c>
      <c r="H22" s="172">
        <v>1.3891011064309886</v>
      </c>
      <c r="I22" s="172">
        <v>1.6533389208781171</v>
      </c>
      <c r="J22" s="80"/>
      <c r="K22" s="171">
        <v>1131992.7139999999</v>
      </c>
      <c r="L22" s="171">
        <v>932287.50400000019</v>
      </c>
      <c r="N22" s="172">
        <v>0.21420989677879421</v>
      </c>
      <c r="O22" s="172">
        <v>0.19257009273494163</v>
      </c>
      <c r="P22" s="172">
        <v>1.4278664367599618</v>
      </c>
      <c r="Q22" s="343">
        <v>1.665074031568802</v>
      </c>
    </row>
    <row r="23" spans="1:17" s="84" customFormat="1" ht="14.1" customHeight="1">
      <c r="A23" s="88"/>
      <c r="B23" s="341" t="s">
        <v>136</v>
      </c>
      <c r="C23" s="172">
        <v>0.10969674619721442</v>
      </c>
      <c r="D23" s="343">
        <v>0.1176613762065232</v>
      </c>
      <c r="E23" s="80"/>
      <c r="F23" s="391" t="s">
        <v>181</v>
      </c>
      <c r="G23" s="391"/>
      <c r="H23" s="391" t="s">
        <v>225</v>
      </c>
      <c r="I23" s="391"/>
      <c r="J23" s="80"/>
      <c r="K23" s="172">
        <v>0.10417314562195858</v>
      </c>
      <c r="L23" s="172">
        <v>0.11376802875596823</v>
      </c>
      <c r="M23" s="80"/>
      <c r="N23" s="391" t="s">
        <v>226</v>
      </c>
      <c r="O23" s="391"/>
      <c r="P23" s="391" t="s">
        <v>227</v>
      </c>
      <c r="Q23" s="394"/>
    </row>
    <row r="24" spans="1:17" s="84" customFormat="1" ht="14.1" customHeight="1">
      <c r="A24" s="88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</row>
    <row r="25" spans="1:17" ht="14.45" customHeight="1">
      <c r="B25" s="386" t="s">
        <v>63</v>
      </c>
      <c r="C25" s="351" t="s">
        <v>207</v>
      </c>
      <c r="D25" s="351" t="s">
        <v>208</v>
      </c>
      <c r="E25" s="80"/>
      <c r="F25" s="390" t="s">
        <v>140</v>
      </c>
      <c r="G25" s="390"/>
      <c r="H25" s="390" t="s">
        <v>137</v>
      </c>
      <c r="I25" s="390"/>
      <c r="J25" s="80"/>
      <c r="K25" s="351" t="s">
        <v>209</v>
      </c>
      <c r="L25" s="351" t="s">
        <v>210</v>
      </c>
      <c r="N25" s="390" t="s">
        <v>140</v>
      </c>
      <c r="O25" s="390"/>
      <c r="P25" s="390" t="s">
        <v>137</v>
      </c>
      <c r="Q25" s="390"/>
    </row>
    <row r="26" spans="1:17" ht="12.75" customHeight="1">
      <c r="B26" s="387"/>
      <c r="C26" s="388" t="s">
        <v>56</v>
      </c>
      <c r="D26" s="388"/>
      <c r="E26" s="80"/>
      <c r="F26" s="173" t="s">
        <v>33</v>
      </c>
      <c r="G26" s="173" t="s">
        <v>55</v>
      </c>
      <c r="H26" s="173" t="s">
        <v>33</v>
      </c>
      <c r="I26" s="173" t="s">
        <v>55</v>
      </c>
      <c r="J26" s="80"/>
      <c r="K26" s="388" t="s">
        <v>56</v>
      </c>
      <c r="L26" s="388"/>
      <c r="N26" s="173" t="s">
        <v>33</v>
      </c>
      <c r="O26" s="173" t="s">
        <v>55</v>
      </c>
      <c r="P26" s="173" t="s">
        <v>33</v>
      </c>
      <c r="Q26" s="178" t="s">
        <v>55</v>
      </c>
    </row>
    <row r="27" spans="1:17" ht="14.25">
      <c r="B27" s="158" t="s">
        <v>57</v>
      </c>
      <c r="C27" s="159">
        <v>225337.52799999999</v>
      </c>
      <c r="D27" s="159">
        <v>244585.18100000001</v>
      </c>
      <c r="E27" s="80"/>
      <c r="F27" s="174">
        <v>-7.8695090689079872E-2</v>
      </c>
      <c r="G27" s="174">
        <v>-7.8695090689079761E-2</v>
      </c>
      <c r="H27" s="174">
        <v>0.53140055966936606</v>
      </c>
      <c r="I27" s="174">
        <v>0.53140055966936606</v>
      </c>
      <c r="J27" s="80"/>
      <c r="K27" s="159">
        <v>852753.28799999994</v>
      </c>
      <c r="L27" s="159">
        <v>928816.98800000001</v>
      </c>
      <c r="N27" s="174">
        <v>-8.1893097329955422E-2</v>
      </c>
      <c r="O27" s="174">
        <v>-8.1893097329955422E-2</v>
      </c>
      <c r="P27" s="174">
        <v>0.53946755807539293</v>
      </c>
      <c r="Q27" s="174">
        <v>0.53946755807539315</v>
      </c>
    </row>
    <row r="28" spans="1:17" ht="14.25">
      <c r="B28" s="158" t="s">
        <v>58</v>
      </c>
      <c r="C28" s="159">
        <v>225253.035</v>
      </c>
      <c r="D28" s="159">
        <v>184501.128</v>
      </c>
      <c r="E28" s="80"/>
      <c r="F28" s="174">
        <v>0.2208761943179014</v>
      </c>
      <c r="G28" s="174">
        <v>0.77908395044118151</v>
      </c>
      <c r="H28" s="174">
        <v>0.57436920785840151</v>
      </c>
      <c r="I28" s="174">
        <v>2.5616031552012042</v>
      </c>
      <c r="J28" s="80"/>
      <c r="K28" s="159">
        <v>811449.97600000002</v>
      </c>
      <c r="L28" s="159">
        <v>563269.20600000001</v>
      </c>
      <c r="N28" s="174">
        <v>0.44060773668496989</v>
      </c>
      <c r="O28" s="174">
        <v>0.73033678005794123</v>
      </c>
      <c r="P28" s="174">
        <v>0.60880411550444236</v>
      </c>
      <c r="Q28" s="174">
        <v>2.5264645738436937</v>
      </c>
    </row>
    <row r="29" spans="1:17" ht="14.25">
      <c r="B29" s="158" t="s">
        <v>61</v>
      </c>
      <c r="C29" s="159">
        <v>21468.216</v>
      </c>
      <c r="D29" s="159">
        <v>23166.45</v>
      </c>
      <c r="E29" s="80"/>
      <c r="F29" s="174">
        <v>-7.3305750341549958E-2</v>
      </c>
      <c r="G29" s="174">
        <v>3.2608760735673314E-2</v>
      </c>
      <c r="H29" s="174">
        <v>5.3682336818921428E-2</v>
      </c>
      <c r="I29" s="174">
        <v>0.224961041906379</v>
      </c>
      <c r="J29" s="80"/>
      <c r="K29" s="159">
        <v>94906.846999999994</v>
      </c>
      <c r="L29" s="159">
        <v>75313.153000000006</v>
      </c>
      <c r="N29" s="174">
        <v>0.26016297578193259</v>
      </c>
      <c r="O29" s="174">
        <v>0.23775461395755904</v>
      </c>
      <c r="P29" s="174">
        <v>0.33074457920201894</v>
      </c>
      <c r="Q29" s="174">
        <v>0.38151607579680702</v>
      </c>
    </row>
    <row r="30" spans="1:17" ht="14.25">
      <c r="B30" s="160" t="s">
        <v>36</v>
      </c>
      <c r="C30" s="161">
        <v>472058.77899999998</v>
      </c>
      <c r="D30" s="161">
        <v>452252.75900000002</v>
      </c>
      <c r="E30" s="80"/>
      <c r="F30" s="175">
        <v>4.3794138578157282E-2</v>
      </c>
      <c r="G30" s="175">
        <v>0.2769461134193747</v>
      </c>
      <c r="H30" s="175">
        <v>0.51985652808319527</v>
      </c>
      <c r="I30" s="175">
        <v>1.4465103953904177</v>
      </c>
      <c r="J30" s="80"/>
      <c r="K30" s="161">
        <v>1759110.111</v>
      </c>
      <c r="L30" s="161">
        <v>1567399.3470000001</v>
      </c>
      <c r="N30" s="175">
        <v>0.12231137161498373</v>
      </c>
      <c r="O30" s="175">
        <v>0.22535326973903302</v>
      </c>
      <c r="P30" s="175">
        <v>0.55724882747012217</v>
      </c>
      <c r="Q30" s="175">
        <v>1.4166938185166305</v>
      </c>
    </row>
    <row r="31" spans="1:17" ht="14.25">
      <c r="B31" s="158" t="s">
        <v>57</v>
      </c>
      <c r="C31" s="159">
        <v>67333.691000000006</v>
      </c>
      <c r="D31" s="159">
        <v>74602.907000000007</v>
      </c>
      <c r="E31" s="80"/>
      <c r="F31" s="174">
        <v>-9.7438776749007916E-2</v>
      </c>
      <c r="G31" s="174">
        <v>-9.7438776749007916E-2</v>
      </c>
      <c r="H31" s="174">
        <v>0.51678099004755196</v>
      </c>
      <c r="I31" s="174">
        <v>0.51678099004755174</v>
      </c>
      <c r="J31" s="80"/>
      <c r="K31" s="159">
        <v>244210.41899999999</v>
      </c>
      <c r="L31" s="159">
        <v>295954.73300000001</v>
      </c>
      <c r="N31" s="174">
        <v>-0.17483860952478847</v>
      </c>
      <c r="O31" s="174">
        <v>-0.17483860952478836</v>
      </c>
      <c r="P31" s="174">
        <v>0.61189889033218758</v>
      </c>
      <c r="Q31" s="174">
        <v>0.61189889033218758</v>
      </c>
    </row>
    <row r="32" spans="1:17" ht="14.25">
      <c r="B32" s="158" t="s">
        <v>58</v>
      </c>
      <c r="C32" s="159">
        <v>107001.923</v>
      </c>
      <c r="D32" s="159">
        <v>75915.205000000002</v>
      </c>
      <c r="E32" s="80"/>
      <c r="F32" s="174">
        <v>0.40949264379909134</v>
      </c>
      <c r="G32" s="174">
        <v>1.0531986917133649</v>
      </c>
      <c r="H32" s="174">
        <v>0.71027020217172265</v>
      </c>
      <c r="I32" s="174">
        <v>2.8684459425825968</v>
      </c>
      <c r="J32" s="80"/>
      <c r="K32" s="159">
        <v>375352.06900000002</v>
      </c>
      <c r="L32" s="159">
        <v>241067.065</v>
      </c>
      <c r="N32" s="174">
        <v>0.55704417357883385</v>
      </c>
      <c r="O32" s="174">
        <v>0.87695632072208141</v>
      </c>
      <c r="P32" s="174">
        <v>0.82937610133585293</v>
      </c>
      <c r="Q32" s="174">
        <v>3.0054920752869636</v>
      </c>
    </row>
    <row r="33" spans="2:17" ht="14.25">
      <c r="B33" s="158" t="s">
        <v>61</v>
      </c>
      <c r="C33" s="159">
        <v>4813.8909999999996</v>
      </c>
      <c r="D33" s="159">
        <v>5698.5950000000003</v>
      </c>
      <c r="E33" s="80"/>
      <c r="F33" s="174">
        <v>-0.15524949570903013</v>
      </c>
      <c r="G33" s="174">
        <v>-5.6314775661941985E-2</v>
      </c>
      <c r="H33" s="174">
        <v>-8.1333260531610829E-3</v>
      </c>
      <c r="I33" s="174">
        <v>0.15744262338290205</v>
      </c>
      <c r="J33" s="80"/>
      <c r="K33" s="159">
        <v>19144.154999999999</v>
      </c>
      <c r="L33" s="159">
        <v>17849.754000000001</v>
      </c>
      <c r="N33" s="174">
        <v>7.2516461571403124E-2</v>
      </c>
      <c r="O33" s="174">
        <v>5.8837488812442107E-2</v>
      </c>
      <c r="P33" s="174">
        <v>0.16734396337018431</v>
      </c>
      <c r="Q33" s="174">
        <v>0.21783675607301545</v>
      </c>
    </row>
    <row r="34" spans="2:17" ht="14.25">
      <c r="B34" s="160" t="s">
        <v>62</v>
      </c>
      <c r="C34" s="161">
        <v>179149.505</v>
      </c>
      <c r="D34" s="161">
        <v>156216.70700000002</v>
      </c>
      <c r="E34" s="80"/>
      <c r="F34" s="175">
        <v>0.14680118689225718</v>
      </c>
      <c r="G34" s="175">
        <v>0.46322614832828735</v>
      </c>
      <c r="H34" s="175">
        <v>0.60226446072713746</v>
      </c>
      <c r="I34" s="175">
        <v>1.8170770685995747</v>
      </c>
      <c r="J34" s="80"/>
      <c r="K34" s="161">
        <v>638706.64300000004</v>
      </c>
      <c r="L34" s="161">
        <v>554871.55199999991</v>
      </c>
      <c r="N34" s="175">
        <v>0.15108918577249408</v>
      </c>
      <c r="O34" s="175">
        <v>0.28963677537923349</v>
      </c>
      <c r="P34" s="175">
        <v>0.71196045934066898</v>
      </c>
      <c r="Q34" s="175">
        <v>1.9109484701321731</v>
      </c>
    </row>
    <row r="35" spans="2:17" ht="14.25">
      <c r="B35" s="160" t="s">
        <v>133</v>
      </c>
      <c r="C35" s="161">
        <v>-102798.77900000001</v>
      </c>
      <c r="D35" s="161">
        <v>-92772.534</v>
      </c>
      <c r="E35" s="80"/>
      <c r="F35" s="175">
        <v>0.10807341966103912</v>
      </c>
      <c r="G35" s="175">
        <v>0.37274007983541213</v>
      </c>
      <c r="H35" s="175">
        <v>0.45120526216666201</v>
      </c>
      <c r="I35" s="175">
        <v>1.3969669049792852</v>
      </c>
      <c r="J35" s="80"/>
      <c r="K35" s="161">
        <v>-382047.674</v>
      </c>
      <c r="L35" s="161">
        <v>-302673.31900000002</v>
      </c>
      <c r="N35" s="175">
        <v>0.26224430769862472</v>
      </c>
      <c r="O35" s="175">
        <v>0.38870079072636465</v>
      </c>
      <c r="P35" s="175">
        <v>0.43173999095695459</v>
      </c>
      <c r="Q35" s="175">
        <v>1.2935549228432381</v>
      </c>
    </row>
    <row r="36" spans="2:17" ht="14.25">
      <c r="B36" s="160" t="s">
        <v>135</v>
      </c>
      <c r="C36" s="161">
        <v>76382.652999999991</v>
      </c>
      <c r="D36" s="161">
        <v>65736.35500000001</v>
      </c>
      <c r="E36" s="80"/>
      <c r="F36" s="175">
        <v>0.16195449230490455</v>
      </c>
      <c r="G36" s="175">
        <v>0.54052965913644813</v>
      </c>
      <c r="H36" s="175">
        <v>0.84898721720773573</v>
      </c>
      <c r="I36" s="175">
        <v>2.5158177120239626</v>
      </c>
      <c r="J36" s="80"/>
      <c r="K36" s="161">
        <v>257371.65999999997</v>
      </c>
      <c r="L36" s="161">
        <v>255056.96599999999</v>
      </c>
      <c r="N36" s="175">
        <v>9.0752040075627871E-3</v>
      </c>
      <c r="O36" s="175">
        <v>0.16048119200081379</v>
      </c>
      <c r="P36" s="175">
        <v>1.40657104764</v>
      </c>
      <c r="Q36" s="175">
        <v>3.4398666728085994</v>
      </c>
    </row>
    <row r="37" spans="2:17" ht="14.25">
      <c r="B37" s="162" t="s">
        <v>49</v>
      </c>
      <c r="C37" s="163">
        <v>82630.797999999995</v>
      </c>
      <c r="D37" s="163">
        <v>71895.430999999997</v>
      </c>
      <c r="E37" s="80"/>
      <c r="F37" s="164">
        <v>0.14931918274472822</v>
      </c>
      <c r="G37" s="164">
        <v>0.50047742803313922</v>
      </c>
      <c r="H37" s="164">
        <v>0.7569480319225208</v>
      </c>
      <c r="I37" s="164">
        <v>2.2397257458500732</v>
      </c>
      <c r="J37" s="80"/>
      <c r="K37" s="163">
        <v>282147.37600000005</v>
      </c>
      <c r="L37" s="163">
        <v>277263.788</v>
      </c>
      <c r="N37" s="164">
        <v>1.761350818737295E-2</v>
      </c>
      <c r="O37" s="164">
        <v>0.15845555196194172</v>
      </c>
      <c r="P37" s="164">
        <v>1.1697420652932871</v>
      </c>
      <c r="Q37" s="179">
        <v>2.868079732154738</v>
      </c>
    </row>
    <row r="38" spans="2:17" ht="14.1" customHeight="1">
      <c r="B38" s="162" t="s">
        <v>136</v>
      </c>
      <c r="C38" s="164">
        <v>0.17504345152746328</v>
      </c>
      <c r="D38" s="164">
        <v>0.15897179081664817</v>
      </c>
      <c r="E38" s="80"/>
      <c r="F38" s="392" t="s">
        <v>200</v>
      </c>
      <c r="G38" s="392"/>
      <c r="H38" s="392" t="s">
        <v>228</v>
      </c>
      <c r="I38" s="392"/>
      <c r="J38" s="80"/>
      <c r="K38" s="164">
        <v>0.16039210634723028</v>
      </c>
      <c r="L38" s="164">
        <v>0.17689415816759299</v>
      </c>
      <c r="N38" s="392" t="s">
        <v>229</v>
      </c>
      <c r="O38" s="392"/>
      <c r="P38" s="392" t="s">
        <v>230</v>
      </c>
      <c r="Q38" s="393"/>
    </row>
    <row r="39" spans="2:17" ht="12.75">
      <c r="B39" s="165"/>
      <c r="C39" s="166"/>
      <c r="D39" s="166"/>
      <c r="E39" s="80"/>
      <c r="F39" s="176"/>
      <c r="G39" s="176"/>
      <c r="H39" s="176"/>
      <c r="I39" s="176"/>
      <c r="J39" s="80"/>
      <c r="K39" s="166"/>
      <c r="L39" s="166"/>
      <c r="N39" s="176"/>
      <c r="O39" s="176"/>
      <c r="P39" s="176"/>
      <c r="Q39" s="176"/>
    </row>
    <row r="40" spans="2:17" ht="14.45" customHeight="1">
      <c r="B40" s="386" t="s">
        <v>64</v>
      </c>
      <c r="C40" s="351" t="s">
        <v>207</v>
      </c>
      <c r="D40" s="351" t="s">
        <v>208</v>
      </c>
      <c r="E40" s="80"/>
      <c r="F40" s="390" t="s">
        <v>140</v>
      </c>
      <c r="G40" s="390"/>
      <c r="H40" s="390" t="s">
        <v>137</v>
      </c>
      <c r="I40" s="390"/>
      <c r="J40" s="80"/>
      <c r="K40" s="351" t="s">
        <v>209</v>
      </c>
      <c r="L40" s="351" t="s">
        <v>210</v>
      </c>
      <c r="N40" s="390" t="s">
        <v>140</v>
      </c>
      <c r="O40" s="390"/>
      <c r="P40" s="390" t="s">
        <v>137</v>
      </c>
      <c r="Q40" s="390"/>
    </row>
    <row r="41" spans="2:17" ht="15">
      <c r="B41" s="387"/>
      <c r="C41" s="388" t="s">
        <v>56</v>
      </c>
      <c r="D41" s="388"/>
      <c r="E41" s="80"/>
      <c r="F41" s="173" t="s">
        <v>33</v>
      </c>
      <c r="G41" s="173" t="s">
        <v>55</v>
      </c>
      <c r="H41" s="173" t="s">
        <v>33</v>
      </c>
      <c r="I41" s="173" t="s">
        <v>55</v>
      </c>
      <c r="J41" s="80"/>
      <c r="K41" s="388" t="s">
        <v>56</v>
      </c>
      <c r="L41" s="388"/>
      <c r="N41" s="173" t="s">
        <v>33</v>
      </c>
      <c r="O41" s="173" t="s">
        <v>55</v>
      </c>
      <c r="P41" s="173" t="s">
        <v>33</v>
      </c>
      <c r="Q41" s="178" t="s">
        <v>55</v>
      </c>
    </row>
    <row r="42" spans="2:17" ht="12.75" customHeight="1">
      <c r="B42" s="339" t="s">
        <v>57</v>
      </c>
      <c r="C42" s="169">
        <v>376068.56300000002</v>
      </c>
      <c r="D42" s="169">
        <v>443729.66100000002</v>
      </c>
      <c r="E42" s="80"/>
      <c r="F42" s="344">
        <v>-0.15248270275085352</v>
      </c>
      <c r="G42" s="344">
        <v>-0.15248270275085352</v>
      </c>
      <c r="H42" s="344">
        <v>0.2333638174466337</v>
      </c>
      <c r="I42" s="344">
        <v>0.2333638174466337</v>
      </c>
      <c r="J42" s="80"/>
      <c r="K42" s="169">
        <v>1214732.43</v>
      </c>
      <c r="L42" s="169">
        <v>1304812.4539999999</v>
      </c>
      <c r="N42" s="344">
        <v>-6.903675982234303E-2</v>
      </c>
      <c r="O42" s="344">
        <v>-6.903675982234303E-2</v>
      </c>
      <c r="P42" s="344">
        <v>0.22172506012409943</v>
      </c>
      <c r="Q42" s="344">
        <v>0.22172506012409965</v>
      </c>
    </row>
    <row r="43" spans="2:17" ht="14.25">
      <c r="B43" s="340" t="s">
        <v>36</v>
      </c>
      <c r="C43" s="170">
        <v>376068.56300000002</v>
      </c>
      <c r="D43" s="170">
        <v>443729.66100000002</v>
      </c>
      <c r="E43" s="80"/>
      <c r="F43" s="345">
        <v>-0.15248270275085352</v>
      </c>
      <c r="G43" s="345">
        <v>-0.15248270275085352</v>
      </c>
      <c r="H43" s="345">
        <v>0.2333638174466337</v>
      </c>
      <c r="I43" s="345">
        <v>0.2333638174466337</v>
      </c>
      <c r="J43" s="80"/>
      <c r="K43" s="170">
        <v>1214732.43</v>
      </c>
      <c r="L43" s="170">
        <v>1304812.4539999999</v>
      </c>
      <c r="N43" s="345">
        <v>-6.903675982234303E-2</v>
      </c>
      <c r="O43" s="345">
        <v>-6.903675982234303E-2</v>
      </c>
      <c r="P43" s="345">
        <v>0.22172506012409943</v>
      </c>
      <c r="Q43" s="345">
        <v>0.22172506012409965</v>
      </c>
    </row>
    <row r="44" spans="2:17" ht="14.25">
      <c r="B44" s="339" t="s">
        <v>57</v>
      </c>
      <c r="C44" s="169">
        <v>91576.876999999993</v>
      </c>
      <c r="D44" s="169">
        <v>142452.48699999999</v>
      </c>
      <c r="E44" s="80"/>
      <c r="F44" s="344">
        <v>-0.35714090411071586</v>
      </c>
      <c r="G44" s="344">
        <v>-0.35714090411071586</v>
      </c>
      <c r="H44" s="344">
        <v>6.3056033948374335E-2</v>
      </c>
      <c r="I44" s="344">
        <v>6.3056033948374335E-2</v>
      </c>
      <c r="J44" s="80"/>
      <c r="K44" s="169">
        <v>305137.50300000003</v>
      </c>
      <c r="L44" s="169">
        <v>380021.076</v>
      </c>
      <c r="N44" s="344">
        <v>-0.19705110513396884</v>
      </c>
      <c r="O44" s="344">
        <v>-0.19705110513396895</v>
      </c>
      <c r="P44" s="344">
        <v>0.13388799145453056</v>
      </c>
      <c r="Q44" s="344">
        <v>0.13388799145453034</v>
      </c>
    </row>
    <row r="45" spans="2:17" ht="14.25">
      <c r="B45" s="340" t="s">
        <v>62</v>
      </c>
      <c r="C45" s="170">
        <v>91576.876999999993</v>
      </c>
      <c r="D45" s="170">
        <v>142452.48699999999</v>
      </c>
      <c r="E45" s="80"/>
      <c r="F45" s="345">
        <v>-0.35714090411071586</v>
      </c>
      <c r="G45" s="345">
        <v>-0.35714090411071586</v>
      </c>
      <c r="H45" s="345">
        <v>6.3056033948374335E-2</v>
      </c>
      <c r="I45" s="345">
        <v>6.3056033948374335E-2</v>
      </c>
      <c r="J45" s="80"/>
      <c r="K45" s="170">
        <v>305137.50300000003</v>
      </c>
      <c r="L45" s="170">
        <v>380021.076</v>
      </c>
      <c r="N45" s="345">
        <v>-0.19705110513396884</v>
      </c>
      <c r="O45" s="345">
        <v>-0.19705110513396895</v>
      </c>
      <c r="P45" s="345">
        <v>0.13388799145453056</v>
      </c>
      <c r="Q45" s="345">
        <v>0.13388799145453034</v>
      </c>
    </row>
    <row r="46" spans="2:17" ht="14.25">
      <c r="B46" s="340" t="s">
        <v>133</v>
      </c>
      <c r="C46" s="170">
        <v>-90124.572</v>
      </c>
      <c r="D46" s="170">
        <v>-99624.543000000005</v>
      </c>
      <c r="E46" s="80"/>
      <c r="F46" s="345">
        <v>-9.5357737299733514E-2</v>
      </c>
      <c r="G46" s="345">
        <v>-9.5357737299733514E-2</v>
      </c>
      <c r="H46" s="345">
        <v>0.19317372439061375</v>
      </c>
      <c r="I46" s="345">
        <v>0.19317372439061375</v>
      </c>
      <c r="J46" s="80"/>
      <c r="K46" s="170">
        <v>-305474.636</v>
      </c>
      <c r="L46" s="170">
        <v>-291991.97100000002</v>
      </c>
      <c r="N46" s="345">
        <v>4.6174779922287579E-2</v>
      </c>
      <c r="O46" s="345">
        <v>4.6173577589058379E-2</v>
      </c>
      <c r="P46" s="345">
        <v>0.11210070363011182</v>
      </c>
      <c r="Q46" s="345">
        <v>0.11209929733136881</v>
      </c>
    </row>
    <row r="47" spans="2:17" ht="14.25">
      <c r="B47" s="340" t="s">
        <v>135</v>
      </c>
      <c r="C47" s="170">
        <v>8289.5720000000001</v>
      </c>
      <c r="D47" s="170">
        <v>44134.864000000001</v>
      </c>
      <c r="E47" s="80"/>
      <c r="F47" s="345">
        <v>-0.81217633297793779</v>
      </c>
      <c r="G47" s="345">
        <v>-0.81217633297793779</v>
      </c>
      <c r="H47" s="345">
        <v>-0.26742945131609686</v>
      </c>
      <c r="I47" s="345">
        <v>-0.26742945131609697</v>
      </c>
      <c r="J47" s="80"/>
      <c r="K47" s="170">
        <v>19809.203000000001</v>
      </c>
      <c r="L47" s="170">
        <v>100147.02899999999</v>
      </c>
      <c r="N47" s="345">
        <v>-0.80219879513350312</v>
      </c>
      <c r="O47" s="345">
        <v>-0.80219528957120201</v>
      </c>
      <c r="P47" s="345">
        <v>-5.9313008055196947</v>
      </c>
      <c r="Q47" s="345">
        <v>-5.9313969674386735</v>
      </c>
    </row>
    <row r="48" spans="2:17" ht="14.25">
      <c r="B48" s="341" t="s">
        <v>49</v>
      </c>
      <c r="C48" s="171">
        <v>17983.121999999999</v>
      </c>
      <c r="D48" s="171">
        <v>59642.917999999998</v>
      </c>
      <c r="E48" s="80"/>
      <c r="F48" s="172">
        <v>-0.69848688489721444</v>
      </c>
      <c r="G48" s="172">
        <v>-0.69848688489721444</v>
      </c>
      <c r="H48" s="172">
        <v>-0.25363422838513161</v>
      </c>
      <c r="I48" s="172">
        <v>-0.25363422838513161</v>
      </c>
      <c r="J48" s="80"/>
      <c r="K48" s="171">
        <v>57844.27</v>
      </c>
      <c r="L48" s="171">
        <v>145968.68599999999</v>
      </c>
      <c r="N48" s="172">
        <v>-0.60372137624092881</v>
      </c>
      <c r="O48" s="172">
        <v>-0.60371897112474227</v>
      </c>
      <c r="P48" s="172">
        <v>0.26443215765343253</v>
      </c>
      <c r="Q48" s="343">
        <v>0.26444060156773297</v>
      </c>
    </row>
    <row r="49" spans="1:17" ht="14.25">
      <c r="B49" s="346" t="s">
        <v>136</v>
      </c>
      <c r="C49" s="172">
        <v>4.7818732458102323E-2</v>
      </c>
      <c r="D49" s="172">
        <v>0.13441273649723406</v>
      </c>
      <c r="E49" s="80"/>
      <c r="F49" s="391" t="s">
        <v>231</v>
      </c>
      <c r="G49" s="391"/>
      <c r="H49" s="391" t="s">
        <v>232</v>
      </c>
      <c r="I49" s="391"/>
      <c r="J49" s="80"/>
      <c r="K49" s="172">
        <v>4.7618939423556841E-2</v>
      </c>
      <c r="L49" s="172">
        <v>0.11186947637763733</v>
      </c>
      <c r="N49" s="391" t="s">
        <v>233</v>
      </c>
      <c r="O49" s="391"/>
      <c r="P49" s="391" t="s">
        <v>234</v>
      </c>
      <c r="Q49" s="394"/>
    </row>
    <row r="50" spans="1:17" ht="12.75">
      <c r="B50" s="167"/>
      <c r="C50" s="168"/>
      <c r="D50" s="168"/>
      <c r="E50" s="80"/>
      <c r="F50" s="177"/>
      <c r="G50" s="177"/>
      <c r="H50" s="177"/>
      <c r="I50" s="177"/>
      <c r="J50" s="80"/>
      <c r="K50" s="168"/>
      <c r="L50" s="168"/>
      <c r="N50" s="177"/>
      <c r="O50" s="177"/>
      <c r="P50" s="177"/>
      <c r="Q50" s="177"/>
    </row>
    <row r="51" spans="1:17" ht="14.45" customHeight="1">
      <c r="B51" s="386" t="s">
        <v>65</v>
      </c>
      <c r="C51" s="351" t="s">
        <v>207</v>
      </c>
      <c r="D51" s="351" t="s">
        <v>208</v>
      </c>
      <c r="E51" s="80"/>
      <c r="F51" s="390" t="s">
        <v>140</v>
      </c>
      <c r="G51" s="390"/>
      <c r="H51" s="390" t="s">
        <v>137</v>
      </c>
      <c r="I51" s="390"/>
      <c r="J51" s="80"/>
      <c r="K51" s="351" t="s">
        <v>209</v>
      </c>
      <c r="L51" s="351" t="s">
        <v>210</v>
      </c>
      <c r="N51" s="390" t="s">
        <v>140</v>
      </c>
      <c r="O51" s="390"/>
      <c r="P51" s="390" t="s">
        <v>137</v>
      </c>
      <c r="Q51" s="390"/>
    </row>
    <row r="52" spans="1:17" ht="15">
      <c r="B52" s="387"/>
      <c r="C52" s="388" t="s">
        <v>56</v>
      </c>
      <c r="D52" s="388"/>
      <c r="E52" s="80"/>
      <c r="F52" s="173" t="s">
        <v>33</v>
      </c>
      <c r="G52" s="173" t="s">
        <v>55</v>
      </c>
      <c r="H52" s="173" t="s">
        <v>33</v>
      </c>
      <c r="I52" s="173" t="s">
        <v>55</v>
      </c>
      <c r="J52" s="80"/>
      <c r="K52" s="388" t="s">
        <v>56</v>
      </c>
      <c r="L52" s="388"/>
      <c r="N52" s="173" t="s">
        <v>33</v>
      </c>
      <c r="O52" s="173" t="s">
        <v>55</v>
      </c>
      <c r="P52" s="173" t="s">
        <v>33</v>
      </c>
      <c r="Q52" s="178" t="s">
        <v>55</v>
      </c>
    </row>
    <row r="53" spans="1:17" ht="14.25">
      <c r="B53" s="158" t="s">
        <v>57</v>
      </c>
      <c r="C53" s="159">
        <v>56827.63</v>
      </c>
      <c r="D53" s="159">
        <v>52317.964</v>
      </c>
      <c r="E53" s="80"/>
      <c r="F53" s="174">
        <v>8.6197276331319017E-2</v>
      </c>
      <c r="G53" s="174">
        <v>8.6197276331319017E-2</v>
      </c>
      <c r="H53" s="174">
        <v>0.53411045040856053</v>
      </c>
      <c r="I53" s="174">
        <v>0.53411045040856076</v>
      </c>
      <c r="J53" s="80"/>
      <c r="K53" s="159">
        <v>190959.511</v>
      </c>
      <c r="L53" s="159">
        <v>127616.095</v>
      </c>
      <c r="N53" s="174">
        <v>0.4963591465480901</v>
      </c>
      <c r="O53" s="174">
        <v>0.4963591465480901</v>
      </c>
      <c r="P53" s="174">
        <v>0.24344143196790613</v>
      </c>
      <c r="Q53" s="174">
        <v>0.24344143196790613</v>
      </c>
    </row>
    <row r="54" spans="1:17" s="69" customFormat="1" ht="12.75" customHeight="1">
      <c r="A54" s="85"/>
      <c r="B54" s="158" t="s">
        <v>58</v>
      </c>
      <c r="C54" s="159">
        <v>21881.02</v>
      </c>
      <c r="D54" s="159">
        <v>17109.161</v>
      </c>
      <c r="E54" s="80"/>
      <c r="F54" s="174">
        <v>0.27890666292753918</v>
      </c>
      <c r="G54" s="174">
        <v>0.88272204713212399</v>
      </c>
      <c r="H54" s="174">
        <v>0.84066877430801901</v>
      </c>
      <c r="I54" s="174">
        <v>3.2022927949660707</v>
      </c>
      <c r="J54" s="80"/>
      <c r="K54" s="159">
        <v>74828.436000000002</v>
      </c>
      <c r="L54" s="159">
        <v>39316.326000000001</v>
      </c>
      <c r="M54" s="80"/>
      <c r="N54" s="174">
        <v>0.90324080637646564</v>
      </c>
      <c r="O54" s="174">
        <v>1.3065294198305457</v>
      </c>
      <c r="P54" s="174">
        <v>0.62922699673583882</v>
      </c>
      <c r="Q54" s="174">
        <v>2.5787144249301321</v>
      </c>
    </row>
    <row r="55" spans="1:17" s="69" customFormat="1" ht="12.75" customHeight="1">
      <c r="A55" s="85"/>
      <c r="B55" s="158" t="s">
        <v>60</v>
      </c>
      <c r="C55" s="159">
        <v>6405.7309999999998</v>
      </c>
      <c r="D55" s="159">
        <v>5161.9660000000003</v>
      </c>
      <c r="E55" s="80"/>
      <c r="F55" s="174">
        <v>0.2409479256546827</v>
      </c>
      <c r="G55" s="174">
        <v>8.7134383351536782E-2</v>
      </c>
      <c r="H55" s="174">
        <v>-3.2671583043709096E-2</v>
      </c>
      <c r="I55" s="174">
        <v>-7.0580932594615842E-2</v>
      </c>
      <c r="J55" s="80"/>
      <c r="K55" s="159">
        <v>22492.191999999999</v>
      </c>
      <c r="L55" s="159">
        <v>16138.418</v>
      </c>
      <c r="M55" s="80"/>
      <c r="N55" s="174">
        <v>0.39370488482824029</v>
      </c>
      <c r="O55" s="174">
        <v>0.1998620144938883</v>
      </c>
      <c r="P55" s="174">
        <v>-3.6988290935975887E-2</v>
      </c>
      <c r="Q55" s="174">
        <v>-0.10651810003505335</v>
      </c>
    </row>
    <row r="56" spans="1:17" s="87" customFormat="1" ht="12.75" customHeight="1">
      <c r="A56" s="86"/>
      <c r="B56" s="158" t="s">
        <v>61</v>
      </c>
      <c r="C56" s="159">
        <v>2140.183</v>
      </c>
      <c r="D56" s="159">
        <v>2435.346</v>
      </c>
      <c r="E56" s="80"/>
      <c r="F56" s="174">
        <v>-0.12119961598885742</v>
      </c>
      <c r="G56" s="174">
        <v>-2.0276033155374962E-2</v>
      </c>
      <c r="H56" s="174">
        <v>-6.632292256072625E-2</v>
      </c>
      <c r="I56" s="174">
        <v>8.4293882040066714E-2</v>
      </c>
      <c r="J56" s="80"/>
      <c r="K56" s="159">
        <v>9261.7369999999992</v>
      </c>
      <c r="L56" s="159">
        <v>7824.6049999999996</v>
      </c>
      <c r="M56" s="80"/>
      <c r="N56" s="174">
        <v>0.18366831296915298</v>
      </c>
      <c r="O56" s="174">
        <v>0.16528391654826047</v>
      </c>
      <c r="P56" s="174">
        <v>8.1029941948140616E-2</v>
      </c>
      <c r="Q56" s="174">
        <v>0.12337264134528181</v>
      </c>
    </row>
    <row r="57" spans="1:17" s="87" customFormat="1" ht="12.75" customHeight="1">
      <c r="A57" s="86"/>
      <c r="B57" s="160" t="s">
        <v>36</v>
      </c>
      <c r="C57" s="161">
        <v>87254.563999999998</v>
      </c>
      <c r="D57" s="161">
        <v>77024.437000000005</v>
      </c>
      <c r="E57" s="80"/>
      <c r="F57" s="175">
        <v>0.13281664103562352</v>
      </c>
      <c r="G57" s="175">
        <v>0.25982280390681578</v>
      </c>
      <c r="H57" s="175">
        <v>0.50843173556384436</v>
      </c>
      <c r="I57" s="175">
        <v>0.99539375057735313</v>
      </c>
      <c r="J57" s="80"/>
      <c r="K57" s="161">
        <v>297541.87599999999</v>
      </c>
      <c r="L57" s="161">
        <v>190895.44400000002</v>
      </c>
      <c r="M57" s="80"/>
      <c r="N57" s="175">
        <v>0.55866410305737824</v>
      </c>
      <c r="O57" s="175">
        <v>0.6245832178724815</v>
      </c>
      <c r="P57" s="175">
        <v>0.28569023048680209</v>
      </c>
      <c r="Q57" s="175">
        <v>0.66713622037890108</v>
      </c>
    </row>
    <row r="58" spans="1:17" s="87" customFormat="1" ht="12.75" customHeight="1">
      <c r="A58" s="86"/>
      <c r="B58" s="158" t="s">
        <v>57</v>
      </c>
      <c r="C58" s="159">
        <v>53960.792999999998</v>
      </c>
      <c r="D58" s="159">
        <v>47742.512999999999</v>
      </c>
      <c r="E58" s="80"/>
      <c r="F58" s="174">
        <v>0.13024618121798492</v>
      </c>
      <c r="G58" s="174">
        <v>0.13024618121798492</v>
      </c>
      <c r="H58" s="174">
        <v>0.57892102933019229</v>
      </c>
      <c r="I58" s="174">
        <v>0.57892102933019229</v>
      </c>
      <c r="J58" s="80"/>
      <c r="K58" s="159">
        <v>178581.049</v>
      </c>
      <c r="L58" s="159">
        <v>114277.053</v>
      </c>
      <c r="M58" s="80"/>
      <c r="N58" s="174">
        <v>0.56270261012068623</v>
      </c>
      <c r="O58" s="174">
        <v>0.56270261012068623</v>
      </c>
      <c r="P58" s="174">
        <v>0.21695357381415881</v>
      </c>
      <c r="Q58" s="174">
        <v>0.21695357381415858</v>
      </c>
    </row>
    <row r="59" spans="1:17" s="87" customFormat="1" ht="12.75" customHeight="1">
      <c r="A59" s="86"/>
      <c r="B59" s="158" t="s">
        <v>58</v>
      </c>
      <c r="C59" s="159">
        <v>18836.036</v>
      </c>
      <c r="D59" s="159">
        <v>13985.388999999999</v>
      </c>
      <c r="E59" s="80"/>
      <c r="F59" s="174">
        <v>0.3468367594208499</v>
      </c>
      <c r="G59" s="174">
        <v>0.9812610343075161</v>
      </c>
      <c r="H59" s="174">
        <v>1.1337832893232873</v>
      </c>
      <c r="I59" s="174">
        <v>3.869888823232059</v>
      </c>
      <c r="J59" s="80"/>
      <c r="K59" s="159">
        <v>60615.362000000001</v>
      </c>
      <c r="L59" s="159">
        <v>27681.385999999999</v>
      </c>
      <c r="M59" s="80"/>
      <c r="N59" s="174">
        <v>1.1897516981266762</v>
      </c>
      <c r="O59" s="174">
        <v>1.6679327726463651</v>
      </c>
      <c r="P59" s="174">
        <v>0.73353603891654351</v>
      </c>
      <c r="Q59" s="174">
        <v>2.8099362220874515</v>
      </c>
    </row>
    <row r="60" spans="1:17" ht="14.25" customHeight="1">
      <c r="A60" s="88"/>
      <c r="B60" s="158" t="s">
        <v>60</v>
      </c>
      <c r="C60" s="159">
        <v>5251.308</v>
      </c>
      <c r="D60" s="159">
        <v>3855.5120000000002</v>
      </c>
      <c r="E60" s="80"/>
      <c r="F60" s="174">
        <v>0.36202610703844251</v>
      </c>
      <c r="G60" s="174">
        <v>0.19408316295366368</v>
      </c>
      <c r="H60" s="174">
        <v>-0.14743618363449473</v>
      </c>
      <c r="I60" s="174">
        <v>-0.18136935691500933</v>
      </c>
      <c r="J60" s="80"/>
      <c r="K60" s="159">
        <v>15762.648999999999</v>
      </c>
      <c r="L60" s="159">
        <v>10301.083000000001</v>
      </c>
      <c r="N60" s="174">
        <v>0.53019337869620098</v>
      </c>
      <c r="O60" s="174">
        <v>0.3080995851229118</v>
      </c>
      <c r="P60" s="174">
        <v>-0.2568035134838732</v>
      </c>
      <c r="Q60" s="174">
        <v>-0.31182968041681258</v>
      </c>
    </row>
    <row r="61" spans="1:17" s="87" customFormat="1" ht="12.75" customHeight="1">
      <c r="A61" s="86"/>
      <c r="B61" s="158" t="s">
        <v>61</v>
      </c>
      <c r="C61" s="159">
        <v>2092.9540000000002</v>
      </c>
      <c r="D61" s="159">
        <v>2397.6320000000001</v>
      </c>
      <c r="E61" s="80"/>
      <c r="F61" s="174">
        <v>-0.12707454688626107</v>
      </c>
      <c r="G61" s="174">
        <v>-2.6828265230823378E-2</v>
      </c>
      <c r="H61" s="174">
        <v>-6.1455184509051186E-2</v>
      </c>
      <c r="I61" s="174">
        <v>8.9903928746444484E-2</v>
      </c>
      <c r="J61" s="80"/>
      <c r="K61" s="159">
        <v>9061.3490000000002</v>
      </c>
      <c r="L61" s="159">
        <v>7644.2070000000003</v>
      </c>
      <c r="M61" s="80"/>
      <c r="N61" s="174">
        <v>0.18538770601057775</v>
      </c>
      <c r="O61" s="174">
        <v>0.16700775157621739</v>
      </c>
      <c r="P61" s="174">
        <v>0.1494952234547362</v>
      </c>
      <c r="Q61" s="174">
        <v>0.19451081309571805</v>
      </c>
    </row>
    <row r="62" spans="1:17" s="87" customFormat="1" ht="12.75" customHeight="1">
      <c r="A62" s="86"/>
      <c r="B62" s="160" t="s">
        <v>62</v>
      </c>
      <c r="C62" s="161">
        <v>80141.091</v>
      </c>
      <c r="D62" s="161">
        <v>67981.046000000002</v>
      </c>
      <c r="E62" s="80"/>
      <c r="F62" s="175">
        <v>0.17887404968732024</v>
      </c>
      <c r="G62" s="175">
        <v>0.30340167069328206</v>
      </c>
      <c r="H62" s="175">
        <v>0.55938669420728449</v>
      </c>
      <c r="I62" s="175">
        <v>1.0318579943721962</v>
      </c>
      <c r="J62" s="80"/>
      <c r="K62" s="161">
        <v>264020.40899999999</v>
      </c>
      <c r="L62" s="161">
        <v>159903.72900000002</v>
      </c>
      <c r="M62" s="80"/>
      <c r="N62" s="175">
        <v>0.65112102545150741</v>
      </c>
      <c r="O62" s="175">
        <v>0.71871424664489281</v>
      </c>
      <c r="P62" s="175">
        <v>0.25245204987971515</v>
      </c>
      <c r="Q62" s="175">
        <v>0.59301603976623518</v>
      </c>
    </row>
    <row r="63" spans="1:17" s="87" customFormat="1" ht="14.25">
      <c r="A63" s="86"/>
      <c r="B63" s="160" t="s">
        <v>133</v>
      </c>
      <c r="C63" s="161">
        <v>-13287.305999999999</v>
      </c>
      <c r="D63" s="161">
        <v>-8203.6419999999998</v>
      </c>
      <c r="E63" s="80"/>
      <c r="F63" s="175">
        <v>0.61968379410023</v>
      </c>
      <c r="G63" s="175">
        <v>0.95119275963748051</v>
      </c>
      <c r="H63" s="175">
        <v>0.10017697479578835</v>
      </c>
      <c r="I63" s="175">
        <v>0.74318559690675401</v>
      </c>
      <c r="J63" s="80"/>
      <c r="K63" s="161">
        <v>-45887.761999999995</v>
      </c>
      <c r="L63" s="161">
        <v>-28931.608</v>
      </c>
      <c r="M63" s="80"/>
      <c r="N63" s="175">
        <v>0.58607713750303803</v>
      </c>
      <c r="O63" s="175">
        <v>0.67719189877119135</v>
      </c>
      <c r="P63" s="175">
        <v>0.31604325505118225</v>
      </c>
      <c r="Q63" s="175">
        <v>0.66720502037993135</v>
      </c>
    </row>
    <row r="64" spans="1:17" s="87" customFormat="1" ht="14.25">
      <c r="A64" s="86"/>
      <c r="B64" s="160" t="s">
        <v>135</v>
      </c>
      <c r="C64" s="161">
        <v>73262.91800000002</v>
      </c>
      <c r="D64" s="161">
        <v>53228.524999999994</v>
      </c>
      <c r="E64" s="80"/>
      <c r="F64" s="175" t="s">
        <v>24</v>
      </c>
      <c r="G64" s="175" t="s">
        <v>24</v>
      </c>
      <c r="H64" s="175">
        <v>7.6041500510579514</v>
      </c>
      <c r="I64" s="175">
        <v>8.3367104165018588</v>
      </c>
      <c r="J64" s="80"/>
      <c r="K64" s="161">
        <v>204981.386</v>
      </c>
      <c r="L64" s="161">
        <v>36910.014000000003</v>
      </c>
      <c r="M64" s="80"/>
      <c r="N64" s="175" t="s">
        <v>24</v>
      </c>
      <c r="O64" s="175" t="s">
        <v>24</v>
      </c>
      <c r="P64" s="175">
        <v>-0.39591519069698</v>
      </c>
      <c r="Q64" s="175">
        <v>-0.35501693966695957</v>
      </c>
    </row>
    <row r="65" spans="1:17" ht="14.25">
      <c r="A65" s="88"/>
      <c r="B65" s="162" t="s">
        <v>49</v>
      </c>
      <c r="C65" s="163">
        <v>65958.64</v>
      </c>
      <c r="D65" s="163">
        <v>61217.666999999994</v>
      </c>
      <c r="E65" s="80"/>
      <c r="F65" s="164">
        <v>7.7444522673495664E-2</v>
      </c>
      <c r="G65" s="164">
        <v>0.17122363747534064</v>
      </c>
      <c r="H65" s="164">
        <v>0.6098092807711466</v>
      </c>
      <c r="I65" s="164">
        <v>1.0212980523981665</v>
      </c>
      <c r="J65" s="80"/>
      <c r="K65" s="163">
        <v>222761.258</v>
      </c>
      <c r="L65" s="163">
        <v>134785.473</v>
      </c>
      <c r="N65" s="164">
        <v>0.65270969520580313</v>
      </c>
      <c r="O65" s="164">
        <v>0.7084687750495855</v>
      </c>
      <c r="P65" s="164">
        <v>0.22663993594944887</v>
      </c>
      <c r="Q65" s="179">
        <v>0.55932553515640882</v>
      </c>
    </row>
    <row r="66" spans="1:17" ht="14.1" customHeight="1">
      <c r="A66" s="88"/>
      <c r="B66" s="162" t="s">
        <v>136</v>
      </c>
      <c r="C66" s="164">
        <v>0.75593340882432236</v>
      </c>
      <c r="D66" s="164">
        <v>0.79478240133063216</v>
      </c>
      <c r="E66" s="80"/>
      <c r="F66" s="392" t="s">
        <v>235</v>
      </c>
      <c r="G66" s="392"/>
      <c r="H66" s="392" t="s">
        <v>236</v>
      </c>
      <c r="I66" s="392"/>
      <c r="J66" s="80"/>
      <c r="K66" s="164">
        <v>0.74867195500239436</v>
      </c>
      <c r="L66" s="164">
        <v>0.70606961683171432</v>
      </c>
      <c r="N66" s="392" t="s">
        <v>237</v>
      </c>
      <c r="O66" s="392"/>
      <c r="P66" s="392" t="s">
        <v>238</v>
      </c>
      <c r="Q66" s="393"/>
    </row>
    <row r="67" spans="1:17" ht="12.75">
      <c r="A67" s="88"/>
      <c r="B67" s="167"/>
      <c r="C67" s="168"/>
      <c r="D67" s="168"/>
      <c r="E67" s="80"/>
      <c r="F67" s="177"/>
      <c r="G67" s="177"/>
      <c r="H67" s="177"/>
      <c r="I67" s="177"/>
      <c r="J67" s="80"/>
      <c r="K67" s="168"/>
      <c r="L67" s="168"/>
      <c r="N67" s="177"/>
      <c r="O67" s="177"/>
      <c r="P67" s="177"/>
      <c r="Q67" s="177"/>
    </row>
    <row r="68" spans="1:17" ht="14.45" customHeight="1">
      <c r="A68" s="88"/>
      <c r="B68" s="386" t="s">
        <v>164</v>
      </c>
      <c r="C68" s="351" t="s">
        <v>207</v>
      </c>
      <c r="D68" s="351" t="s">
        <v>208</v>
      </c>
      <c r="E68" s="80"/>
      <c r="F68" s="390" t="s">
        <v>140</v>
      </c>
      <c r="G68" s="390"/>
      <c r="H68" s="390" t="s">
        <v>137</v>
      </c>
      <c r="I68" s="390"/>
      <c r="J68" s="80"/>
      <c r="K68" s="351" t="s">
        <v>209</v>
      </c>
      <c r="L68" s="351" t="s">
        <v>210</v>
      </c>
      <c r="N68" s="390" t="s">
        <v>140</v>
      </c>
      <c r="O68" s="390"/>
      <c r="P68" s="390" t="s">
        <v>137</v>
      </c>
      <c r="Q68" s="390"/>
    </row>
    <row r="69" spans="1:17" ht="15">
      <c r="A69" s="88"/>
      <c r="B69" s="387"/>
      <c r="C69" s="388" t="s">
        <v>56</v>
      </c>
      <c r="D69" s="388"/>
      <c r="E69" s="80"/>
      <c r="F69" s="173" t="s">
        <v>33</v>
      </c>
      <c r="G69" s="173" t="s">
        <v>55</v>
      </c>
      <c r="H69" s="173" t="s">
        <v>33</v>
      </c>
      <c r="I69" s="173" t="s">
        <v>55</v>
      </c>
      <c r="J69" s="80"/>
      <c r="K69" s="388" t="s">
        <v>56</v>
      </c>
      <c r="L69" s="388"/>
      <c r="N69" s="173" t="s">
        <v>33</v>
      </c>
      <c r="O69" s="173" t="s">
        <v>55</v>
      </c>
      <c r="P69" s="173" t="s">
        <v>33</v>
      </c>
      <c r="Q69" s="178" t="s">
        <v>55</v>
      </c>
    </row>
    <row r="70" spans="1:17" ht="14.25">
      <c r="B70" s="158" t="s">
        <v>58</v>
      </c>
      <c r="C70" s="169">
        <v>36859.180999999997</v>
      </c>
      <c r="D70" s="169">
        <v>23914.534</v>
      </c>
      <c r="E70" s="80"/>
      <c r="F70" s="174">
        <v>0.54128786285361019</v>
      </c>
      <c r="G70" s="174">
        <v>1.2517178904580577</v>
      </c>
      <c r="H70" s="174">
        <v>0.11399532298950876</v>
      </c>
      <c r="I70" s="174">
        <v>1.5257899318007389</v>
      </c>
      <c r="J70" s="80"/>
      <c r="K70" s="159">
        <v>130711.03200000001</v>
      </c>
      <c r="L70" s="159">
        <v>81598.025999999998</v>
      </c>
      <c r="N70" s="174">
        <v>0.60188963394776263</v>
      </c>
      <c r="O70" s="174">
        <v>0.9331248283190734</v>
      </c>
      <c r="P70" s="174">
        <v>-7.3758834059008405E-2</v>
      </c>
      <c r="Q70" s="174">
        <v>1.0290829491432918</v>
      </c>
    </row>
    <row r="71" spans="1:17" ht="14.25">
      <c r="B71" s="158" t="s">
        <v>59</v>
      </c>
      <c r="C71" s="169">
        <v>-675.54600000000005</v>
      </c>
      <c r="D71" s="169">
        <v>361.35300000000001</v>
      </c>
      <c r="E71" s="80"/>
      <c r="F71" s="174">
        <v>-2.8694904982108911</v>
      </c>
      <c r="G71" s="174">
        <v>-2.5993129782566218</v>
      </c>
      <c r="H71" s="174">
        <v>-1.4809834034645535</v>
      </c>
      <c r="I71" s="174">
        <v>-1.5045490641635404</v>
      </c>
      <c r="J71" s="80"/>
      <c r="K71" s="159">
        <v>193.822</v>
      </c>
      <c r="L71" s="159">
        <v>3127.9760000000001</v>
      </c>
      <c r="N71" s="174">
        <v>-0.93803596958544444</v>
      </c>
      <c r="O71" s="174">
        <v>-0.95339634643440263</v>
      </c>
      <c r="P71" s="174">
        <v>-0.94894827741064924</v>
      </c>
      <c r="Q71" s="174">
        <v>-0.9249450940613555</v>
      </c>
    </row>
    <row r="72" spans="1:17" s="69" customFormat="1" ht="12.75" customHeight="1">
      <c r="A72" s="85"/>
      <c r="B72" s="158" t="s">
        <v>60</v>
      </c>
      <c r="C72" s="169">
        <v>0</v>
      </c>
      <c r="D72" s="169">
        <v>0</v>
      </c>
      <c r="E72" s="80"/>
      <c r="F72" s="174" t="s">
        <v>67</v>
      </c>
      <c r="G72" s="174" t="s">
        <v>67</v>
      </c>
      <c r="H72" s="174" t="s">
        <v>24</v>
      </c>
      <c r="I72" s="174" t="s">
        <v>67</v>
      </c>
      <c r="J72" s="80"/>
      <c r="K72" s="159">
        <v>0</v>
      </c>
      <c r="L72" s="159">
        <v>0</v>
      </c>
      <c r="M72" s="80"/>
      <c r="N72" s="174" t="s">
        <v>67</v>
      </c>
      <c r="O72" s="174" t="s">
        <v>67</v>
      </c>
      <c r="P72" s="174">
        <v>-1</v>
      </c>
      <c r="Q72" s="174">
        <v>-1</v>
      </c>
    </row>
    <row r="73" spans="1:17" s="69" customFormat="1" ht="12.75" customHeight="1">
      <c r="A73" s="85"/>
      <c r="B73" s="158" t="s">
        <v>61</v>
      </c>
      <c r="C73" s="169">
        <v>761.15899999999999</v>
      </c>
      <c r="D73" s="169">
        <v>3527.3090000000002</v>
      </c>
      <c r="E73" s="80"/>
      <c r="F73" s="174">
        <v>-0.78420971908046622</v>
      </c>
      <c r="G73" s="174">
        <v>-0.7681945483128878</v>
      </c>
      <c r="H73" s="174">
        <v>-0.72963523654994278</v>
      </c>
      <c r="I73" s="174">
        <v>-0.70454438358461791</v>
      </c>
      <c r="J73" s="80"/>
      <c r="K73" s="159">
        <v>6898.9459999999999</v>
      </c>
      <c r="L73" s="159">
        <v>8323.8410000000003</v>
      </c>
      <c r="M73" s="80"/>
      <c r="N73" s="174">
        <v>-0.17118239043729933</v>
      </c>
      <c r="O73" s="174">
        <v>-0.20372426529333687</v>
      </c>
      <c r="P73" s="174">
        <v>-0.34155013425362424</v>
      </c>
      <c r="Q73" s="174">
        <v>-0.3324830789586859</v>
      </c>
    </row>
    <row r="74" spans="1:17" s="87" customFormat="1" ht="12.75" customHeight="1">
      <c r="A74" s="86"/>
      <c r="B74" s="160" t="s">
        <v>36</v>
      </c>
      <c r="C74" s="170">
        <v>36944.793999999994</v>
      </c>
      <c r="D74" s="170">
        <v>27803.196</v>
      </c>
      <c r="E74" s="80"/>
      <c r="F74" s="175">
        <v>0.32879666064289848</v>
      </c>
      <c r="G74" s="175">
        <v>0.94540645482341512</v>
      </c>
      <c r="H74" s="175">
        <v>-9.7138114586977631E-3</v>
      </c>
      <c r="I74" s="175">
        <v>1.243399035433193</v>
      </c>
      <c r="J74" s="80"/>
      <c r="K74" s="161">
        <v>137803.80000000002</v>
      </c>
      <c r="L74" s="161">
        <v>93049.842999999993</v>
      </c>
      <c r="M74" s="80"/>
      <c r="N74" s="175">
        <v>0.48096757132626244</v>
      </c>
      <c r="O74" s="175">
        <v>0.76800962168358788</v>
      </c>
      <c r="P74" s="175">
        <v>-0.18825526111541246</v>
      </c>
      <c r="Q74" s="175">
        <v>0.72960962040465804</v>
      </c>
    </row>
    <row r="75" spans="1:17" s="87" customFormat="1" ht="12.75" customHeight="1">
      <c r="A75" s="86"/>
      <c r="B75" s="158" t="s">
        <v>57</v>
      </c>
      <c r="C75" s="169">
        <v>0</v>
      </c>
      <c r="D75" s="169">
        <v>-7.7190000000000003</v>
      </c>
      <c r="E75" s="80"/>
      <c r="F75" s="174" t="s">
        <v>24</v>
      </c>
      <c r="G75" s="174" t="s">
        <v>24</v>
      </c>
      <c r="H75" s="174" t="s">
        <v>24</v>
      </c>
      <c r="I75" s="174" t="s">
        <v>24</v>
      </c>
      <c r="J75" s="80"/>
      <c r="K75" s="159">
        <v>0</v>
      </c>
      <c r="L75" s="159">
        <v>-14.723000000000001</v>
      </c>
      <c r="M75" s="80"/>
      <c r="N75" s="174" t="s">
        <v>24</v>
      </c>
      <c r="O75" s="174" t="s">
        <v>24</v>
      </c>
      <c r="P75" s="174" t="s">
        <v>24</v>
      </c>
      <c r="Q75" s="174" t="s">
        <v>24</v>
      </c>
    </row>
    <row r="76" spans="1:17" s="87" customFormat="1" ht="12.75" customHeight="1">
      <c r="A76" s="86"/>
      <c r="B76" s="158" t="s">
        <v>58</v>
      </c>
      <c r="C76" s="169">
        <v>21495.722000000002</v>
      </c>
      <c r="D76" s="169">
        <v>12633.942999999999</v>
      </c>
      <c r="E76" s="80"/>
      <c r="F76" s="174">
        <v>0.70142622932523935</v>
      </c>
      <c r="G76" s="174">
        <v>1.4681556602777137</v>
      </c>
      <c r="H76" s="174">
        <v>-2.7679028607304867E-2</v>
      </c>
      <c r="I76" s="174">
        <v>1.185487033484407</v>
      </c>
      <c r="J76" s="80"/>
      <c r="K76" s="159">
        <v>83703.678</v>
      </c>
      <c r="L76" s="159">
        <v>53192.52</v>
      </c>
      <c r="M76" s="80"/>
      <c r="N76" s="174">
        <v>0.57359865635243468</v>
      </c>
      <c r="O76" s="174">
        <v>0.88342366563484198</v>
      </c>
      <c r="P76" s="174">
        <v>-3.2968234229063587E-2</v>
      </c>
      <c r="Q76" s="174">
        <v>1.1080251383026205</v>
      </c>
    </row>
    <row r="77" spans="1:17" ht="14.25" customHeight="1">
      <c r="A77" s="88"/>
      <c r="B77" s="158" t="s">
        <v>59</v>
      </c>
      <c r="C77" s="169">
        <v>-675.54600000000005</v>
      </c>
      <c r="D77" s="169">
        <v>361.35300000000001</v>
      </c>
      <c r="E77" s="80"/>
      <c r="F77" s="174" t="s">
        <v>24</v>
      </c>
      <c r="G77" s="174" t="s">
        <v>24</v>
      </c>
      <c r="H77" s="174" t="s">
        <v>24</v>
      </c>
      <c r="I77" s="174" t="s">
        <v>24</v>
      </c>
      <c r="J77" s="80"/>
      <c r="K77" s="159">
        <v>193.822</v>
      </c>
      <c r="L77" s="159">
        <v>3127.9760000000001</v>
      </c>
      <c r="N77" s="174">
        <v>-0.93803596958544444</v>
      </c>
      <c r="O77" s="174">
        <v>-0.95339634643440263</v>
      </c>
      <c r="P77" s="174">
        <v>-0.94894827741064924</v>
      </c>
      <c r="Q77" s="174">
        <v>-0.9249450940613555</v>
      </c>
    </row>
    <row r="78" spans="1:17" s="87" customFormat="1" ht="12.75" customHeight="1">
      <c r="A78" s="86"/>
      <c r="B78" s="158" t="s">
        <v>60</v>
      </c>
      <c r="C78" s="169">
        <v>0</v>
      </c>
      <c r="D78" s="169">
        <v>0</v>
      </c>
      <c r="E78" s="80"/>
      <c r="F78" s="174" t="s">
        <v>67</v>
      </c>
      <c r="G78" s="174" t="s">
        <v>67</v>
      </c>
      <c r="H78" s="174" t="s">
        <v>24</v>
      </c>
      <c r="I78" s="174" t="s">
        <v>67</v>
      </c>
      <c r="J78" s="80"/>
      <c r="K78" s="159">
        <v>0</v>
      </c>
      <c r="L78" s="159">
        <v>0</v>
      </c>
      <c r="M78" s="80"/>
      <c r="N78" s="174" t="s">
        <v>67</v>
      </c>
      <c r="O78" s="174" t="s">
        <v>67</v>
      </c>
      <c r="P78" s="174" t="s">
        <v>67</v>
      </c>
      <c r="Q78" s="174" t="s">
        <v>67</v>
      </c>
    </row>
    <row r="79" spans="1:17" s="87" customFormat="1" ht="12.75" customHeight="1">
      <c r="A79" s="86"/>
      <c r="B79" s="158" t="s">
        <v>61</v>
      </c>
      <c r="C79" s="169">
        <v>761.15899999999999</v>
      </c>
      <c r="D79" s="169">
        <v>3527.3090000000002</v>
      </c>
      <c r="E79" s="80"/>
      <c r="F79" s="174">
        <v>-0.78420971908046622</v>
      </c>
      <c r="G79" s="174">
        <v>-0.7681945483128878</v>
      </c>
      <c r="H79" s="174">
        <v>-0.72963523654994278</v>
      </c>
      <c r="I79" s="174">
        <v>-0.70454438358461791</v>
      </c>
      <c r="J79" s="80"/>
      <c r="K79" s="159">
        <v>6898.9610000000002</v>
      </c>
      <c r="L79" s="159">
        <v>8323.8410000000003</v>
      </c>
      <c r="M79" s="80"/>
      <c r="N79" s="174">
        <v>-0.17118058838461714</v>
      </c>
      <c r="O79" s="174">
        <v>-0.20372252230199961</v>
      </c>
      <c r="P79" s="174">
        <v>-0.34154870262218573</v>
      </c>
      <c r="Q79" s="174">
        <v>-0.33248164184868323</v>
      </c>
    </row>
    <row r="80" spans="1:17" s="87" customFormat="1" ht="14.25">
      <c r="A80" s="86"/>
      <c r="B80" s="160" t="s">
        <v>62</v>
      </c>
      <c r="C80" s="170">
        <v>21581.335000000003</v>
      </c>
      <c r="D80" s="170">
        <v>16514.885999999999</v>
      </c>
      <c r="E80" s="80"/>
      <c r="F80" s="175">
        <v>0.30678074314288351</v>
      </c>
      <c r="G80" s="175">
        <v>0.90266350251700489</v>
      </c>
      <c r="H80" s="175">
        <v>-0.18027815794447433</v>
      </c>
      <c r="I80" s="175">
        <v>0.83985835617687044</v>
      </c>
      <c r="J80" s="80"/>
      <c r="K80" s="161">
        <v>90796.460999999996</v>
      </c>
      <c r="L80" s="161">
        <v>64629.614000000001</v>
      </c>
      <c r="M80" s="80"/>
      <c r="N80" s="175">
        <v>0.40487394834200918</v>
      </c>
      <c r="O80" s="175">
        <v>0.65493659344552713</v>
      </c>
      <c r="P80" s="175">
        <v>-0.15303298071671045</v>
      </c>
      <c r="Q80" s="175">
        <v>0.76996813199716074</v>
      </c>
    </row>
    <row r="81" spans="1:17" s="87" customFormat="1" ht="14.25">
      <c r="A81" s="86"/>
      <c r="B81" s="160" t="s">
        <v>133</v>
      </c>
      <c r="C81" s="170">
        <v>-6154.3810000000003</v>
      </c>
      <c r="D81" s="170">
        <v>-5724.7690000000002</v>
      </c>
      <c r="E81" s="80"/>
      <c r="F81" s="175">
        <v>7.5044425373320678E-2</v>
      </c>
      <c r="G81" s="175">
        <v>0.55543595542604485</v>
      </c>
      <c r="H81" s="175">
        <v>0.22647731645679614</v>
      </c>
      <c r="I81" s="175">
        <v>1.7296654921887766</v>
      </c>
      <c r="J81" s="80"/>
      <c r="K81" s="161">
        <v>-23799.398000000001</v>
      </c>
      <c r="L81" s="161">
        <v>-16730.050000000003</v>
      </c>
      <c r="M81" s="80"/>
      <c r="N81" s="175">
        <v>0.42255390748981614</v>
      </c>
      <c r="O81" s="175">
        <v>0.67843765402861567</v>
      </c>
      <c r="P81" s="175">
        <v>-5.6597495543895926E-2</v>
      </c>
      <c r="Q81" s="175">
        <v>0.99389533676648356</v>
      </c>
    </row>
    <row r="82" spans="1:17" ht="14.25">
      <c r="A82" s="88"/>
      <c r="B82" s="160" t="s">
        <v>135</v>
      </c>
      <c r="C82" s="170">
        <v>15426.951999999999</v>
      </c>
      <c r="D82" s="170">
        <v>10790.117</v>
      </c>
      <c r="E82" s="80"/>
      <c r="F82" s="175">
        <v>0.42972981664610299</v>
      </c>
      <c r="G82" s="175">
        <v>1.0868871718822151</v>
      </c>
      <c r="H82" s="175">
        <v>-0.27605977070352561</v>
      </c>
      <c r="I82" s="175">
        <v>0.63032918112743808</v>
      </c>
      <c r="J82" s="80"/>
      <c r="K82" s="161">
        <v>66997.067999999999</v>
      </c>
      <c r="L82" s="161">
        <v>47899.32</v>
      </c>
      <c r="N82" s="175">
        <v>0.39870603591032183</v>
      </c>
      <c r="O82" s="175">
        <v>0.64673676355721255</v>
      </c>
      <c r="P82" s="175">
        <v>-0.1827103717799744</v>
      </c>
      <c r="Q82" s="175">
        <v>0.70105592777885661</v>
      </c>
    </row>
    <row r="83" spans="1:17" ht="14.25">
      <c r="A83" s="88"/>
      <c r="B83" s="160" t="s">
        <v>138</v>
      </c>
      <c r="C83" s="170">
        <v>-8920.1630000000005</v>
      </c>
      <c r="D83" s="170">
        <v>2629.0439999999999</v>
      </c>
      <c r="E83" s="80"/>
      <c r="F83" s="175" t="s">
        <v>67</v>
      </c>
      <c r="G83" s="175" t="s">
        <v>67</v>
      </c>
      <c r="H83" s="175" t="s">
        <v>67</v>
      </c>
      <c r="I83" s="175" t="s">
        <v>67</v>
      </c>
      <c r="J83" s="80"/>
      <c r="K83" s="161">
        <v>17439.248</v>
      </c>
      <c r="L83" s="161">
        <v>14795.096</v>
      </c>
      <c r="N83" s="175">
        <v>0.17871813741526243</v>
      </c>
      <c r="O83" s="175" t="s">
        <v>67</v>
      </c>
      <c r="P83" s="175">
        <v>0.17977334791967703</v>
      </c>
      <c r="Q83" s="175" t="s">
        <v>67</v>
      </c>
    </row>
    <row r="84" spans="1:17" ht="14.25">
      <c r="A84" s="88"/>
      <c r="B84" s="160" t="s">
        <v>68</v>
      </c>
      <c r="C84" s="170">
        <v>21.882000000000001</v>
      </c>
      <c r="D84" s="170">
        <v>27.442</v>
      </c>
      <c r="E84" s="80"/>
      <c r="F84" s="175">
        <v>-0.20260913927556301</v>
      </c>
      <c r="G84" s="175" t="s">
        <v>67</v>
      </c>
      <c r="H84" s="175">
        <v>-0.8568924698834578</v>
      </c>
      <c r="I84" s="175" t="s">
        <v>67</v>
      </c>
      <c r="J84" s="80"/>
      <c r="K84" s="161">
        <v>76.837000000000003</v>
      </c>
      <c r="L84" s="161">
        <v>64.45</v>
      </c>
      <c r="N84" s="175">
        <v>0.19219550038789768</v>
      </c>
      <c r="O84" s="175" t="s">
        <v>67</v>
      </c>
      <c r="P84" s="175">
        <v>-0.74171655613110987</v>
      </c>
      <c r="Q84" s="175" t="s">
        <v>67</v>
      </c>
    </row>
    <row r="85" spans="1:17" ht="14.25">
      <c r="A85" s="88"/>
      <c r="B85" s="162" t="s">
        <v>49</v>
      </c>
      <c r="C85" s="171">
        <v>6528.6710000000003</v>
      </c>
      <c r="D85" s="171">
        <v>13446.602999999997</v>
      </c>
      <c r="E85" s="80"/>
      <c r="F85" s="164">
        <v>-0.51447432485364508</v>
      </c>
      <c r="G85" s="164">
        <v>3.3389263895179822E-2</v>
      </c>
      <c r="H85" s="164">
        <v>-0.75219994831956605</v>
      </c>
      <c r="I85" s="164">
        <v>-1.575942487152393E-2</v>
      </c>
      <c r="J85" s="80"/>
      <c r="K85" s="163">
        <v>75614.872000000003</v>
      </c>
      <c r="L85" s="163">
        <v>65415.352000000006</v>
      </c>
      <c r="N85" s="164">
        <v>0.15591936278199636</v>
      </c>
      <c r="O85" s="164">
        <v>0.34128127534245656</v>
      </c>
      <c r="P85" s="164">
        <v>-0.22089935681096617</v>
      </c>
      <c r="Q85" s="179">
        <v>0.52687017825676463</v>
      </c>
    </row>
    <row r="86" spans="1:17" ht="14.1" customHeight="1">
      <c r="A86" s="88"/>
      <c r="B86" s="162" t="s">
        <v>136</v>
      </c>
      <c r="C86" s="172">
        <v>0.17671423475794726</v>
      </c>
      <c r="D86" s="172">
        <v>0.48363515474983515</v>
      </c>
      <c r="E86" s="80"/>
      <c r="F86" s="392" t="s">
        <v>239</v>
      </c>
      <c r="G86" s="392"/>
      <c r="H86" s="392" t="s">
        <v>240</v>
      </c>
      <c r="I86" s="392"/>
      <c r="J86" s="80"/>
      <c r="K86" s="164">
        <v>0.54871398321381548</v>
      </c>
      <c r="L86" s="164">
        <v>0.70301410395716635</v>
      </c>
      <c r="N86" s="392" t="s">
        <v>241</v>
      </c>
      <c r="O86" s="392"/>
      <c r="P86" s="392" t="s">
        <v>242</v>
      </c>
      <c r="Q86" s="393"/>
    </row>
    <row r="87" spans="1:17" ht="11.25">
      <c r="A87" s="88"/>
      <c r="B87" s="80"/>
      <c r="C87" s="80"/>
      <c r="D87" s="80"/>
      <c r="E87" s="80"/>
      <c r="F87" s="80"/>
      <c r="G87" s="80"/>
      <c r="H87" s="80"/>
      <c r="I87" s="80"/>
      <c r="J87" s="80"/>
      <c r="K87" s="80"/>
    </row>
    <row r="88" spans="1:17" ht="11.25">
      <c r="A88" s="88"/>
      <c r="B88" s="80"/>
      <c r="C88" s="80"/>
      <c r="D88" s="80"/>
      <c r="E88" s="80"/>
      <c r="F88" s="80"/>
      <c r="G88" s="80"/>
      <c r="H88" s="80"/>
      <c r="I88" s="80"/>
      <c r="J88" s="80"/>
      <c r="K88" s="80"/>
    </row>
    <row r="89" spans="1:17" ht="11.25">
      <c r="B89" s="80"/>
      <c r="C89" s="80"/>
      <c r="D89" s="80"/>
      <c r="E89" s="80"/>
      <c r="F89" s="80"/>
      <c r="G89" s="80"/>
      <c r="H89" s="80"/>
      <c r="I89" s="80"/>
      <c r="J89" s="80"/>
      <c r="K89" s="80"/>
    </row>
  </sheetData>
  <mergeCells count="55">
    <mergeCell ref="N49:O49"/>
    <mergeCell ref="P49:Q49"/>
    <mergeCell ref="P66:Q66"/>
    <mergeCell ref="F66:G66"/>
    <mergeCell ref="H66:I66"/>
    <mergeCell ref="P4:Q4"/>
    <mergeCell ref="N25:O25"/>
    <mergeCell ref="P25:Q25"/>
    <mergeCell ref="N38:O38"/>
    <mergeCell ref="P38:Q38"/>
    <mergeCell ref="N4:O4"/>
    <mergeCell ref="N23:O23"/>
    <mergeCell ref="P23:Q23"/>
    <mergeCell ref="F86:G86"/>
    <mergeCell ref="H86:I86"/>
    <mergeCell ref="N40:O40"/>
    <mergeCell ref="P40:Q40"/>
    <mergeCell ref="N51:O51"/>
    <mergeCell ref="P51:Q51"/>
    <mergeCell ref="N68:O68"/>
    <mergeCell ref="P68:Q68"/>
    <mergeCell ref="N86:O86"/>
    <mergeCell ref="P86:Q86"/>
    <mergeCell ref="K41:L41"/>
    <mergeCell ref="K52:L52"/>
    <mergeCell ref="K69:L69"/>
    <mergeCell ref="N66:O66"/>
    <mergeCell ref="F51:G51"/>
    <mergeCell ref="H51:I51"/>
    <mergeCell ref="F68:G68"/>
    <mergeCell ref="H68:I68"/>
    <mergeCell ref="F38:G38"/>
    <mergeCell ref="H38:I38"/>
    <mergeCell ref="F40:G40"/>
    <mergeCell ref="H40:I40"/>
    <mergeCell ref="F49:G49"/>
    <mergeCell ref="H49:I49"/>
    <mergeCell ref="B40:B41"/>
    <mergeCell ref="C41:D41"/>
    <mergeCell ref="B51:B52"/>
    <mergeCell ref="C52:D52"/>
    <mergeCell ref="B68:B69"/>
    <mergeCell ref="C69:D69"/>
    <mergeCell ref="B25:B26"/>
    <mergeCell ref="C26:D26"/>
    <mergeCell ref="K26:L26"/>
    <mergeCell ref="B4:B5"/>
    <mergeCell ref="C5:D5"/>
    <mergeCell ref="F4:G4"/>
    <mergeCell ref="H4:I4"/>
    <mergeCell ref="K5:L5"/>
    <mergeCell ref="F25:G25"/>
    <mergeCell ref="H25:I25"/>
    <mergeCell ref="F23:G23"/>
    <mergeCell ref="H23:I23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sheetPr>
    <tabColor rgb="FF92D050"/>
  </sheetPr>
  <dimension ref="A1:V60"/>
  <sheetViews>
    <sheetView showGridLines="0" zoomScale="85" zoomScaleNormal="85" workbookViewId="0"/>
  </sheetViews>
  <sheetFormatPr baseColWidth="10" defaultColWidth="11.42578125" defaultRowHeight="12"/>
  <cols>
    <col min="1" max="1" width="0.85546875" style="80" customWidth="1"/>
    <col min="2" max="2" width="33.5703125" style="76" customWidth="1"/>
    <col min="3" max="4" width="11.5703125" style="76" bestFit="1" customWidth="1"/>
    <col min="5" max="5" width="10.28515625" style="76" bestFit="1" customWidth="1"/>
    <col min="6" max="6" width="10.140625" style="76" customWidth="1"/>
    <col min="7" max="7" width="1.7109375" style="89" customWidth="1"/>
    <col min="8" max="8" width="10.5703125" style="76" customWidth="1"/>
    <col min="9" max="9" width="11.85546875" style="76" customWidth="1"/>
    <col min="10" max="10" width="10.5703125" style="80" customWidth="1"/>
    <col min="11" max="11" width="11.85546875" style="80" customWidth="1"/>
    <col min="12" max="12" width="8.28515625" style="80" bestFit="1" customWidth="1"/>
    <col min="13" max="13" width="33.5703125" style="76" customWidth="1"/>
    <col min="14" max="17" width="11.42578125" style="80"/>
    <col min="18" max="18" width="1.7109375" style="305" customWidth="1"/>
    <col min="19" max="16384" width="11.42578125" style="80"/>
  </cols>
  <sheetData>
    <row r="1" spans="1:22">
      <c r="G1" s="95"/>
    </row>
    <row r="2" spans="1:22" s="49" customFormat="1" ht="23.25">
      <c r="A2" s="119"/>
      <c r="B2" s="196" t="s">
        <v>186</v>
      </c>
      <c r="G2" s="78"/>
      <c r="M2" s="196"/>
      <c r="R2" s="78"/>
    </row>
    <row r="3" spans="1:22">
      <c r="A3" s="83"/>
      <c r="B3" s="81"/>
      <c r="C3" s="81"/>
      <c r="D3" s="81"/>
      <c r="E3" s="81"/>
      <c r="F3" s="81"/>
      <c r="G3" s="82"/>
      <c r="M3" s="81"/>
    </row>
    <row r="4" spans="1:22" s="49" customFormat="1" ht="15" customHeight="1">
      <c r="B4" s="395" t="s">
        <v>205</v>
      </c>
      <c r="C4" s="396" t="s">
        <v>207</v>
      </c>
      <c r="D4" s="396"/>
      <c r="E4" s="396" t="s">
        <v>208</v>
      </c>
      <c r="F4" s="396"/>
      <c r="G4" s="301"/>
      <c r="H4" s="396" t="s">
        <v>183</v>
      </c>
      <c r="I4" s="396"/>
      <c r="J4" s="396" t="s">
        <v>184</v>
      </c>
      <c r="K4" s="396"/>
      <c r="M4" s="395" t="s">
        <v>49</v>
      </c>
      <c r="N4" s="396" t="s">
        <v>207</v>
      </c>
      <c r="O4" s="396"/>
      <c r="P4" s="396" t="s">
        <v>208</v>
      </c>
      <c r="Q4" s="396"/>
      <c r="R4" s="301"/>
      <c r="S4" s="396" t="s">
        <v>183</v>
      </c>
      <c r="T4" s="396"/>
      <c r="U4" s="396" t="s">
        <v>184</v>
      </c>
      <c r="V4" s="396"/>
    </row>
    <row r="5" spans="1:22" s="49" customFormat="1" ht="20.100000000000001" customHeight="1">
      <c r="B5" s="395"/>
      <c r="C5" s="290" t="s">
        <v>56</v>
      </c>
      <c r="D5" s="290" t="s">
        <v>2</v>
      </c>
      <c r="E5" s="338" t="s">
        <v>56</v>
      </c>
      <c r="F5" s="290" t="s">
        <v>2</v>
      </c>
      <c r="G5" s="302"/>
      <c r="H5" s="290" t="s">
        <v>33</v>
      </c>
      <c r="I5" s="290" t="s">
        <v>55</v>
      </c>
      <c r="J5" s="290" t="s">
        <v>33</v>
      </c>
      <c r="K5" s="300" t="s">
        <v>55</v>
      </c>
      <c r="M5" s="395"/>
      <c r="N5" s="338" t="s">
        <v>56</v>
      </c>
      <c r="O5" s="290" t="s">
        <v>2</v>
      </c>
      <c r="P5" s="338" t="s">
        <v>56</v>
      </c>
      <c r="Q5" s="290" t="s">
        <v>2</v>
      </c>
      <c r="R5" s="302"/>
      <c r="S5" s="290" t="s">
        <v>33</v>
      </c>
      <c r="T5" s="290" t="s">
        <v>55</v>
      </c>
      <c r="U5" s="290" t="s">
        <v>33</v>
      </c>
      <c r="V5" s="300" t="s">
        <v>55</v>
      </c>
    </row>
    <row r="6" spans="1:22" s="49" customFormat="1" ht="17.100000000000001" customHeight="1">
      <c r="B6" s="291" t="s">
        <v>185</v>
      </c>
      <c r="C6" s="292">
        <v>1289767.1270000001</v>
      </c>
      <c r="D6" s="293">
        <v>0.2997744590141192</v>
      </c>
      <c r="E6" s="292">
        <v>1177065.2479999999</v>
      </c>
      <c r="F6" s="293">
        <v>0.34609091167248068</v>
      </c>
      <c r="G6" s="293"/>
      <c r="H6" s="227">
        <v>9.5748200188134458E-2</v>
      </c>
      <c r="I6" s="227">
        <v>9.5748200188134236E-2</v>
      </c>
      <c r="J6" s="227">
        <v>0.6932883267933363</v>
      </c>
      <c r="K6" s="227">
        <v>0.69328832679333607</v>
      </c>
      <c r="M6" s="291" t="s">
        <v>185</v>
      </c>
      <c r="N6" s="292">
        <v>177450.32399999999</v>
      </c>
      <c r="O6" s="293">
        <v>0.13758322745653292</v>
      </c>
      <c r="P6" s="292">
        <v>196880.00599999999</v>
      </c>
      <c r="Q6" s="293">
        <v>0.16726345997770892</v>
      </c>
      <c r="R6" s="293"/>
      <c r="S6" s="227">
        <v>-9.8687938885983151E-2</v>
      </c>
      <c r="T6" s="227">
        <v>-9.8687938885983151E-2</v>
      </c>
      <c r="U6" s="227">
        <v>0.86276806451067389</v>
      </c>
      <c r="V6" s="227">
        <v>0.86276806451067367</v>
      </c>
    </row>
    <row r="7" spans="1:22" s="49" customFormat="1" ht="17.100000000000001" customHeight="1">
      <c r="B7" s="291" t="s">
        <v>65</v>
      </c>
      <c r="C7" s="292">
        <v>56827.63</v>
      </c>
      <c r="D7" s="293">
        <v>1.32081766418788E-2</v>
      </c>
      <c r="E7" s="292">
        <v>52317.964</v>
      </c>
      <c r="F7" s="293">
        <v>1.5382980585293795E-2</v>
      </c>
      <c r="G7" s="293"/>
      <c r="H7" s="227">
        <v>8.6197276331319017E-2</v>
      </c>
      <c r="I7" s="227">
        <v>8.6197276331319017E-2</v>
      </c>
      <c r="J7" s="227">
        <v>0.53411045040856053</v>
      </c>
      <c r="K7" s="227">
        <v>0.53411045040856076</v>
      </c>
      <c r="M7" s="291" t="s">
        <v>65</v>
      </c>
      <c r="N7" s="292">
        <v>45777.097000000002</v>
      </c>
      <c r="O7" s="293">
        <v>0.80554295507308682</v>
      </c>
      <c r="P7" s="292">
        <v>41359.851999999999</v>
      </c>
      <c r="Q7" s="293">
        <v>0.79054781260218765</v>
      </c>
      <c r="R7" s="293"/>
      <c r="S7" s="227">
        <v>0.10680030963360321</v>
      </c>
      <c r="T7" s="227">
        <v>0.10680030963360321</v>
      </c>
      <c r="U7" s="227">
        <v>0.7390846333733041</v>
      </c>
      <c r="V7" s="227">
        <v>0.7390846333733041</v>
      </c>
    </row>
    <row r="8" spans="1:22" s="49" customFormat="1" ht="17.100000000000001" customHeight="1">
      <c r="B8" s="291" t="s">
        <v>63</v>
      </c>
      <c r="C8" s="292">
        <v>225337.52799999999</v>
      </c>
      <c r="D8" s="293">
        <v>5.2374133390189072E-2</v>
      </c>
      <c r="E8" s="292">
        <v>244585.18100000001</v>
      </c>
      <c r="F8" s="293">
        <v>7.191505179317699E-2</v>
      </c>
      <c r="G8" s="293"/>
      <c r="H8" s="227">
        <v>-7.8695090689079872E-2</v>
      </c>
      <c r="I8" s="227">
        <v>-7.8695090689079761E-2</v>
      </c>
      <c r="J8" s="227">
        <v>0.53140055966936606</v>
      </c>
      <c r="K8" s="227">
        <v>0.53140055966936606</v>
      </c>
      <c r="M8" s="291" t="s">
        <v>63</v>
      </c>
      <c r="N8" s="292">
        <v>26557.388999999999</v>
      </c>
      <c r="O8" s="293">
        <v>0.11785604127156307</v>
      </c>
      <c r="P8" s="292">
        <v>34397.076999999997</v>
      </c>
      <c r="Q8" s="293">
        <v>0.1406343461176415</v>
      </c>
      <c r="R8" s="293"/>
      <c r="S8" s="227">
        <v>-0.2279172733194742</v>
      </c>
      <c r="T8" s="227">
        <v>-0.2279172733194742</v>
      </c>
      <c r="U8" s="227">
        <v>0.50599337683375256</v>
      </c>
      <c r="V8" s="227">
        <v>0.50599337683375278</v>
      </c>
    </row>
    <row r="9" spans="1:22" s="49" customFormat="1" ht="17.100000000000001" customHeight="1">
      <c r="B9" s="291" t="s">
        <v>64</v>
      </c>
      <c r="C9" s="292">
        <v>376068.56300000002</v>
      </c>
      <c r="D9" s="293">
        <v>8.7407833294499998E-2</v>
      </c>
      <c r="E9" s="292">
        <v>443729.66100000002</v>
      </c>
      <c r="F9" s="293">
        <v>0.13046923539077318</v>
      </c>
      <c r="G9" s="293"/>
      <c r="H9" s="227">
        <v>-0.15248270275085352</v>
      </c>
      <c r="I9" s="227">
        <v>-0.15248270275085352</v>
      </c>
      <c r="J9" s="227">
        <v>0.2333638174466337</v>
      </c>
      <c r="K9" s="227">
        <v>0.2333638174466337</v>
      </c>
      <c r="M9" s="291" t="s">
        <v>64</v>
      </c>
      <c r="N9" s="292">
        <v>17983.121999999999</v>
      </c>
      <c r="O9" s="293">
        <v>4.7818732458102323E-2</v>
      </c>
      <c r="P9" s="292">
        <v>59642.917999999998</v>
      </c>
      <c r="Q9" s="293">
        <v>0.13441273649723406</v>
      </c>
      <c r="R9" s="293"/>
      <c r="S9" s="227">
        <v>-0.69848688489721444</v>
      </c>
      <c r="T9" s="227">
        <v>-0.69848688489721444</v>
      </c>
      <c r="U9" s="227">
        <v>-0.25363422838513161</v>
      </c>
      <c r="V9" s="227">
        <v>-0.25363422838513161</v>
      </c>
    </row>
    <row r="10" spans="1:22" s="49" customFormat="1" ht="17.100000000000001" customHeight="1">
      <c r="B10" s="291" t="s">
        <v>15</v>
      </c>
      <c r="C10" s="292">
        <v>354.291</v>
      </c>
      <c r="D10" s="293">
        <v>8.2346177565875659E-5</v>
      </c>
      <c r="E10" s="292">
        <v>818.21699999999998</v>
      </c>
      <c r="F10" s="293">
        <v>2.4057924397740961E-4</v>
      </c>
      <c r="G10" s="293"/>
      <c r="H10" s="227">
        <v>-0.56699628582637618</v>
      </c>
      <c r="I10" s="227">
        <v>-0.56699628582637618</v>
      </c>
      <c r="J10" s="227">
        <v>-0.77514313331374329</v>
      </c>
      <c r="K10" s="227">
        <v>-0.77514313331374329</v>
      </c>
      <c r="M10" s="291" t="s">
        <v>66</v>
      </c>
      <c r="N10" s="292">
        <v>-6454.1949999999997</v>
      </c>
      <c r="O10" s="293">
        <v>0</v>
      </c>
      <c r="P10" s="292">
        <v>2626.6979999999999</v>
      </c>
      <c r="Q10" s="293">
        <v>0</v>
      </c>
      <c r="R10" s="293"/>
      <c r="S10" s="227">
        <v>-3.457151526365041</v>
      </c>
      <c r="T10" s="227">
        <v>-3.457151526365041</v>
      </c>
      <c r="U10" s="227">
        <v>-4.2641141869369585</v>
      </c>
      <c r="V10" s="227">
        <v>-4.2641141869369585</v>
      </c>
    </row>
    <row r="11" spans="1:22" s="97" customFormat="1" ht="17.100000000000001" customHeight="1">
      <c r="B11" s="297" t="s">
        <v>57</v>
      </c>
      <c r="C11" s="294">
        <v>1948355.139</v>
      </c>
      <c r="D11" s="295">
        <v>0.45284694851825291</v>
      </c>
      <c r="E11" s="294">
        <v>1918516.2709999999</v>
      </c>
      <c r="F11" s="295">
        <v>0.56409875868570203</v>
      </c>
      <c r="G11" s="303"/>
      <c r="H11" s="296">
        <v>1.5553096135299871E-2</v>
      </c>
      <c r="I11" s="296">
        <v>1.5553096135299871E-2</v>
      </c>
      <c r="J11" s="296">
        <v>0.55573474677788304</v>
      </c>
      <c r="K11" s="296">
        <v>0.55573474677788282</v>
      </c>
      <c r="M11" s="291" t="s">
        <v>15</v>
      </c>
      <c r="N11" s="292">
        <v>-8758.1850000000013</v>
      </c>
      <c r="O11" s="293">
        <v>-24.720314656595853</v>
      </c>
      <c r="P11" s="292">
        <v>-23591.027999999998</v>
      </c>
      <c r="Q11" s="293">
        <v>-28.832238880394808</v>
      </c>
      <c r="R11" s="293"/>
      <c r="S11" s="227">
        <v>-0.62874932792246263</v>
      </c>
      <c r="T11" s="227">
        <v>-0.63200319206098188</v>
      </c>
      <c r="U11" s="227">
        <v>-0.60072175836271469</v>
      </c>
      <c r="V11" s="227">
        <v>-0.60422127297499584</v>
      </c>
    </row>
    <row r="12" spans="1:22" s="49" customFormat="1" ht="17.100000000000001" customHeight="1">
      <c r="B12" s="291" t="s">
        <v>185</v>
      </c>
      <c r="C12" s="292">
        <v>509457.04599999997</v>
      </c>
      <c r="D12" s="293">
        <v>0.11841068605215058</v>
      </c>
      <c r="E12" s="292">
        <v>388594.41399999999</v>
      </c>
      <c r="F12" s="293">
        <v>0.11425789287434081</v>
      </c>
      <c r="G12" s="293"/>
      <c r="H12" s="227">
        <v>0.31102513995479097</v>
      </c>
      <c r="I12" s="227">
        <v>0.92222981549531724</v>
      </c>
      <c r="J12" s="227">
        <v>0.76981835383837582</v>
      </c>
      <c r="K12" s="227">
        <v>3.0246703293852928</v>
      </c>
      <c r="M12" s="297" t="s">
        <v>57</v>
      </c>
      <c r="N12" s="294">
        <v>252555.55199999997</v>
      </c>
      <c r="O12" s="295">
        <v>0.12962500878029093</v>
      </c>
      <c r="P12" s="294">
        <v>311315.52299999999</v>
      </c>
      <c r="Q12" s="295">
        <v>0.16226889899543626</v>
      </c>
      <c r="R12" s="303"/>
      <c r="S12" s="296">
        <v>-0.18874732115430048</v>
      </c>
      <c r="T12" s="296">
        <v>-0.18850074816217888</v>
      </c>
      <c r="U12" s="296">
        <v>0.76174737389615621</v>
      </c>
      <c r="V12" s="296">
        <v>0.76228284124519674</v>
      </c>
    </row>
    <row r="13" spans="1:22" s="49" customFormat="1" ht="17.100000000000001" customHeight="1">
      <c r="B13" s="291" t="s">
        <v>65</v>
      </c>
      <c r="C13" s="292">
        <v>21881.02</v>
      </c>
      <c r="D13" s="293">
        <v>5.0857017486825142E-3</v>
      </c>
      <c r="E13" s="292">
        <v>17109.161</v>
      </c>
      <c r="F13" s="293">
        <v>5.0305835963659782E-3</v>
      </c>
      <c r="G13" s="293"/>
      <c r="H13" s="227">
        <v>0.27890666292753918</v>
      </c>
      <c r="I13" s="227">
        <v>0.88272204713212399</v>
      </c>
      <c r="J13" s="227">
        <v>0.84066877430801901</v>
      </c>
      <c r="K13" s="227">
        <v>3.2022927949660707</v>
      </c>
      <c r="M13" s="297" t="s">
        <v>58</v>
      </c>
      <c r="N13" s="294">
        <v>104218.02600000001</v>
      </c>
      <c r="O13" s="295">
        <v>0.13149884370556145</v>
      </c>
      <c r="P13" s="294">
        <v>43796.920000000006</v>
      </c>
      <c r="Q13" s="295">
        <v>7.1277071658030475E-2</v>
      </c>
      <c r="R13" s="303"/>
      <c r="S13" s="296">
        <v>1.3795743170980974</v>
      </c>
      <c r="T13" s="296">
        <v>2.4793779823727182</v>
      </c>
      <c r="U13" s="296">
        <v>0.89925803428974715</v>
      </c>
      <c r="V13" s="296">
        <v>3.3208401576575133</v>
      </c>
    </row>
    <row r="14" spans="1:22" s="49" customFormat="1" ht="17.100000000000001" customHeight="1">
      <c r="B14" s="291" t="s">
        <v>63</v>
      </c>
      <c r="C14" s="292">
        <v>225253.035</v>
      </c>
      <c r="D14" s="293">
        <v>5.2354495082749503E-2</v>
      </c>
      <c r="E14" s="292">
        <v>184501.128</v>
      </c>
      <c r="F14" s="293">
        <v>5.424861850489452E-2</v>
      </c>
      <c r="G14" s="293"/>
      <c r="H14" s="227">
        <v>0.2208761943179014</v>
      </c>
      <c r="I14" s="227">
        <v>0.77908395044118151</v>
      </c>
      <c r="J14" s="227">
        <v>0.57436920785840151</v>
      </c>
      <c r="K14" s="227">
        <v>2.5616031552012042</v>
      </c>
      <c r="M14" s="297" t="s">
        <v>201</v>
      </c>
      <c r="N14" s="294">
        <v>42127.680999999997</v>
      </c>
      <c r="O14" s="295">
        <v>8.0528416222238136E-2</v>
      </c>
      <c r="P14" s="294">
        <v>0</v>
      </c>
      <c r="Q14" s="295" t="s">
        <v>67</v>
      </c>
      <c r="R14" s="303"/>
      <c r="S14" s="296" t="s">
        <v>67</v>
      </c>
      <c r="T14" s="296" t="s">
        <v>67</v>
      </c>
      <c r="U14" s="296" t="s">
        <v>67</v>
      </c>
      <c r="V14" s="296" t="s">
        <v>67</v>
      </c>
    </row>
    <row r="15" spans="1:22" s="49" customFormat="1" ht="17.100000000000001" customHeight="1">
      <c r="B15" s="291" t="s">
        <v>66</v>
      </c>
      <c r="C15" s="292">
        <v>36859.180999999997</v>
      </c>
      <c r="D15" s="293">
        <v>8.5670047039262918E-3</v>
      </c>
      <c r="E15" s="292">
        <v>23914.534</v>
      </c>
      <c r="F15" s="293">
        <v>7.0315582660737405E-3</v>
      </c>
      <c r="G15" s="293"/>
      <c r="H15" s="227">
        <v>0.54128786285361019</v>
      </c>
      <c r="I15" s="227">
        <v>1.2517178904580577</v>
      </c>
      <c r="J15" s="227">
        <v>0.11399532298950876</v>
      </c>
      <c r="K15" s="227">
        <v>1.5257899318007389</v>
      </c>
      <c r="M15" s="297" t="s">
        <v>59</v>
      </c>
      <c r="N15" s="294">
        <v>31294.027999999998</v>
      </c>
      <c r="O15" s="295">
        <v>6.7783164463103882E-2</v>
      </c>
      <c r="P15" s="294">
        <v>18490.365000000002</v>
      </c>
      <c r="Q15" s="295">
        <v>5.8562311409880059E-2</v>
      </c>
      <c r="R15" s="303"/>
      <c r="S15" s="296">
        <v>0.69245052761262404</v>
      </c>
      <c r="T15" s="296">
        <v>0.44764744385385002</v>
      </c>
      <c r="U15" s="296">
        <v>1.2491385521005642</v>
      </c>
      <c r="V15" s="296">
        <v>1.3903744201572419</v>
      </c>
    </row>
    <row r="16" spans="1:22" s="49" customFormat="1" ht="17.100000000000001" customHeight="1">
      <c r="B16" s="291" t="s">
        <v>15</v>
      </c>
      <c r="C16" s="292">
        <v>-910.79600000000005</v>
      </c>
      <c r="D16" s="293">
        <v>-2.1169199652909412E-4</v>
      </c>
      <c r="E16" s="292">
        <v>340.911</v>
      </c>
      <c r="F16" s="293">
        <v>1.0023760279190323E-4</v>
      </c>
      <c r="G16" s="293"/>
      <c r="H16" s="227">
        <v>-3.6716533054081566</v>
      </c>
      <c r="I16" s="227">
        <v>-4.72434850245142</v>
      </c>
      <c r="J16" s="227">
        <v>-2.8511398950040547</v>
      </c>
      <c r="K16" s="227">
        <v>-4.941124392046925</v>
      </c>
      <c r="M16" s="297" t="s">
        <v>60</v>
      </c>
      <c r="N16" s="294">
        <v>34618.180000000008</v>
      </c>
      <c r="O16" s="295">
        <v>0.10553045640904685</v>
      </c>
      <c r="P16" s="294">
        <v>32825.411</v>
      </c>
      <c r="Q16" s="295">
        <v>0.11800484910634762</v>
      </c>
      <c r="R16" s="303"/>
      <c r="S16" s="296">
        <v>5.4615279607618916E-2</v>
      </c>
      <c r="T16" s="296">
        <v>-7.3943338965369754E-2</v>
      </c>
      <c r="U16" s="296">
        <v>0.16161555999742716</v>
      </c>
      <c r="V16" s="296">
        <v>0.11708124077626003</v>
      </c>
    </row>
    <row r="17" spans="2:22" s="49" customFormat="1" ht="17.100000000000001" customHeight="1">
      <c r="B17" s="297" t="s">
        <v>58</v>
      </c>
      <c r="C17" s="294">
        <v>792539.48600000003</v>
      </c>
      <c r="D17" s="295">
        <v>0.18420619559097981</v>
      </c>
      <c r="E17" s="294">
        <v>614460.14799999993</v>
      </c>
      <c r="F17" s="295">
        <v>0.18066889084446694</v>
      </c>
      <c r="G17" s="303"/>
      <c r="H17" s="296">
        <v>0.2898143005362166</v>
      </c>
      <c r="I17" s="296">
        <v>0.88783874017637054</v>
      </c>
      <c r="J17" s="296">
        <v>0.66359948699876781</v>
      </c>
      <c r="K17" s="296">
        <v>2.7777032281537197</v>
      </c>
      <c r="M17" s="297" t="s">
        <v>61</v>
      </c>
      <c r="N17" s="294">
        <v>16859.858</v>
      </c>
      <c r="O17" s="295">
        <v>6.7790590240230361E-2</v>
      </c>
      <c r="P17" s="294">
        <v>23743.178</v>
      </c>
      <c r="Q17" s="295">
        <v>8.6608317326526962E-2</v>
      </c>
      <c r="R17" s="303"/>
      <c r="S17" s="296">
        <v>-0.28990727357559298</v>
      </c>
      <c r="T17" s="296">
        <v>-0.19604962534656478</v>
      </c>
      <c r="U17" s="296">
        <v>8.7299888541149118E-2</v>
      </c>
      <c r="V17" s="296">
        <v>0.2967713575212374</v>
      </c>
    </row>
    <row r="18" spans="2:22" s="49" customFormat="1" ht="17.100000000000001" customHeight="1">
      <c r="B18" s="291" t="s">
        <v>185</v>
      </c>
      <c r="C18" s="292">
        <v>523140.56300000002</v>
      </c>
      <c r="D18" s="293">
        <v>0.12159108103990833</v>
      </c>
      <c r="E18" s="292">
        <v>0</v>
      </c>
      <c r="F18" s="293">
        <v>0</v>
      </c>
      <c r="G18" s="293"/>
      <c r="H18" s="227" t="s">
        <v>67</v>
      </c>
      <c r="I18" s="227" t="s">
        <v>67</v>
      </c>
      <c r="J18" s="227" t="s">
        <v>67</v>
      </c>
      <c r="K18" s="227" t="s">
        <v>67</v>
      </c>
      <c r="M18" s="298" t="s">
        <v>139</v>
      </c>
      <c r="N18" s="232">
        <v>481673.32499999995</v>
      </c>
      <c r="O18" s="237">
        <v>0.11195304749258583</v>
      </c>
      <c r="P18" s="232">
        <v>430171.397</v>
      </c>
      <c r="Q18" s="237">
        <v>0.12648271726322741</v>
      </c>
      <c r="R18" s="304"/>
      <c r="S18" s="233">
        <v>0.11972420379219195</v>
      </c>
      <c r="T18" s="233">
        <v>0.20594401402683915</v>
      </c>
      <c r="U18" s="233">
        <v>0.87094021700340729</v>
      </c>
      <c r="V18" s="299">
        <v>1.372709023984326</v>
      </c>
    </row>
    <row r="19" spans="2:22" s="49" customFormat="1" ht="17.100000000000001" customHeight="1">
      <c r="B19" s="291" t="s">
        <v>15</v>
      </c>
      <c r="C19" s="292">
        <v>0</v>
      </c>
      <c r="D19" s="293">
        <v>0</v>
      </c>
      <c r="E19" s="292">
        <v>0</v>
      </c>
      <c r="F19" s="293">
        <v>0</v>
      </c>
      <c r="G19" s="293"/>
      <c r="H19" s="227" t="s">
        <v>67</v>
      </c>
      <c r="I19" s="227" t="s">
        <v>67</v>
      </c>
      <c r="J19" s="227" t="s">
        <v>67</v>
      </c>
      <c r="K19" s="227" t="s">
        <v>67</v>
      </c>
      <c r="M19" s="291"/>
      <c r="R19" s="78"/>
    </row>
    <row r="20" spans="2:22" s="49" customFormat="1" ht="17.100000000000001" customHeight="1">
      <c r="B20" s="297" t="s">
        <v>201</v>
      </c>
      <c r="C20" s="294">
        <v>523140.56300000002</v>
      </c>
      <c r="D20" s="295">
        <v>0.12159108103990833</v>
      </c>
      <c r="E20" s="294">
        <v>0</v>
      </c>
      <c r="F20" s="295">
        <v>0</v>
      </c>
      <c r="G20" s="303"/>
      <c r="H20" s="296" t="s">
        <v>67</v>
      </c>
      <c r="I20" s="296" t="s">
        <v>67</v>
      </c>
      <c r="J20" s="296" t="s">
        <v>67</v>
      </c>
      <c r="K20" s="296" t="s">
        <v>67</v>
      </c>
      <c r="M20" s="291"/>
      <c r="R20" s="78"/>
    </row>
    <row r="21" spans="2:22" s="49" customFormat="1" ht="17.100000000000001" customHeight="1">
      <c r="B21" s="291" t="s">
        <v>185</v>
      </c>
      <c r="C21" s="292">
        <v>462354.02100000001</v>
      </c>
      <c r="D21" s="293">
        <v>0.10746275324962419</v>
      </c>
      <c r="E21" s="292">
        <v>315376.95299999998</v>
      </c>
      <c r="F21" s="293">
        <v>9.2729861296745292E-2</v>
      </c>
      <c r="G21" s="293"/>
      <c r="H21" s="227">
        <v>0.46603617227540406</v>
      </c>
      <c r="I21" s="227">
        <v>0.24930258842596231</v>
      </c>
      <c r="J21" s="227">
        <v>0.20571667773225144</v>
      </c>
      <c r="K21" s="227">
        <v>0.27551367936292936</v>
      </c>
      <c r="M21" s="291"/>
      <c r="R21" s="78"/>
    </row>
    <row r="22" spans="2:22" s="49" customFormat="1" ht="17.100000000000001" customHeight="1">
      <c r="B22" s="291" t="s">
        <v>66</v>
      </c>
      <c r="C22" s="292">
        <v>-675.54600000000005</v>
      </c>
      <c r="D22" s="293">
        <v>-1.5701395426335143E-4</v>
      </c>
      <c r="E22" s="292">
        <v>361.35300000000001</v>
      </c>
      <c r="F22" s="293">
        <v>1.0624813655664561E-4</v>
      </c>
      <c r="G22" s="293"/>
      <c r="H22" s="227">
        <v>-2.8694904982108911</v>
      </c>
      <c r="I22" s="227">
        <v>-2.5993129782566218</v>
      </c>
      <c r="J22" s="227">
        <v>-1.4809834034645535</v>
      </c>
      <c r="K22" s="227">
        <v>-1.5045490641635404</v>
      </c>
      <c r="M22" s="291"/>
      <c r="R22" s="78"/>
    </row>
    <row r="23" spans="2:22" s="49" customFormat="1" ht="17.100000000000001" customHeight="1">
      <c r="B23" s="297" t="s">
        <v>59</v>
      </c>
      <c r="C23" s="294">
        <v>461678.47500000003</v>
      </c>
      <c r="D23" s="295">
        <v>0.10730573929536084</v>
      </c>
      <c r="E23" s="294">
        <v>315738.30599999998</v>
      </c>
      <c r="F23" s="295">
        <v>9.2836109433301936E-2</v>
      </c>
      <c r="G23" s="303"/>
      <c r="H23" s="296">
        <v>0.46221876226826919</v>
      </c>
      <c r="I23" s="296">
        <v>0.24604243354039257</v>
      </c>
      <c r="J23" s="296">
        <v>0.19956142955976275</v>
      </c>
      <c r="K23" s="296">
        <v>0.26901772428997295</v>
      </c>
      <c r="M23" s="291"/>
      <c r="R23" s="78"/>
    </row>
    <row r="24" spans="2:22" s="49" customFormat="1" ht="17.100000000000001" customHeight="1">
      <c r="B24" s="291" t="s">
        <v>185</v>
      </c>
      <c r="C24" s="292">
        <v>321493.78200000001</v>
      </c>
      <c r="D24" s="293">
        <v>7.472327566575758E-2</v>
      </c>
      <c r="E24" s="292">
        <v>272757.66399999999</v>
      </c>
      <c r="F24" s="293">
        <v>8.0198569076619416E-2</v>
      </c>
      <c r="G24" s="293"/>
      <c r="H24" s="227">
        <v>0.17867918827754736</v>
      </c>
      <c r="I24" s="227">
        <v>3.4824012492258971E-2</v>
      </c>
      <c r="J24" s="227">
        <v>0.28911402784158424</v>
      </c>
      <c r="K24" s="227">
        <v>0.24039766898482107</v>
      </c>
      <c r="M24" s="291"/>
      <c r="R24" s="78"/>
    </row>
    <row r="25" spans="2:22" s="49" customFormat="1" ht="17.100000000000001" customHeight="1">
      <c r="B25" s="291" t="s">
        <v>65</v>
      </c>
      <c r="C25" s="292">
        <v>6405.7309999999998</v>
      </c>
      <c r="D25" s="293">
        <v>1.4888536891008641E-3</v>
      </c>
      <c r="E25" s="292">
        <v>5161.9660000000003</v>
      </c>
      <c r="F25" s="293">
        <v>1.5177659199418899E-3</v>
      </c>
      <c r="G25" s="293"/>
      <c r="H25" s="227">
        <v>0.2409479256546827</v>
      </c>
      <c r="I25" s="227">
        <v>8.7134383351536782E-2</v>
      </c>
      <c r="J25" s="227">
        <v>-3.2671583043709096E-2</v>
      </c>
      <c r="K25" s="227">
        <v>-7.0580932594615842E-2</v>
      </c>
      <c r="M25" s="291"/>
      <c r="R25" s="78"/>
    </row>
    <row r="26" spans="2:22" s="49" customFormat="1" ht="17.100000000000001" customHeight="1">
      <c r="B26" s="291" t="s">
        <v>15</v>
      </c>
      <c r="C26" s="292">
        <v>140.19399999999999</v>
      </c>
      <c r="D26" s="293">
        <v>3.2584626811492167E-5</v>
      </c>
      <c r="E26" s="292">
        <v>250.38800000000001</v>
      </c>
      <c r="F26" s="293">
        <v>7.3621246858737518E-5</v>
      </c>
      <c r="G26" s="293"/>
      <c r="H26" s="227">
        <v>-0.44009297570171102</v>
      </c>
      <c r="I26" s="227">
        <v>-0.51177000327786748</v>
      </c>
      <c r="J26" s="227">
        <v>-0.99602534385507457</v>
      </c>
      <c r="K26" s="227">
        <v>-0.99617123817203668</v>
      </c>
      <c r="M26" s="291"/>
      <c r="R26" s="78"/>
    </row>
    <row r="27" spans="2:22" s="49" customFormat="1" ht="17.100000000000001" customHeight="1">
      <c r="B27" s="297" t="s">
        <v>60</v>
      </c>
      <c r="C27" s="294">
        <v>328039.70700000005</v>
      </c>
      <c r="D27" s="295">
        <v>7.6244713981669945E-2</v>
      </c>
      <c r="E27" s="294">
        <v>278170.01799999998</v>
      </c>
      <c r="F27" s="295">
        <v>8.1789956243420045E-2</v>
      </c>
      <c r="G27" s="303"/>
      <c r="H27" s="296">
        <v>0.17927772862997782</v>
      </c>
      <c r="I27" s="296">
        <v>3.5302726101869908E-2</v>
      </c>
      <c r="J27" s="296">
        <v>0.12617996027846723</v>
      </c>
      <c r="K27" s="296">
        <v>8.3590725827739298E-2</v>
      </c>
      <c r="M27" s="291"/>
      <c r="R27" s="78"/>
    </row>
    <row r="28" spans="2:22" s="49" customFormat="1" ht="17.100000000000001" customHeight="1">
      <c r="B28" s="291" t="s">
        <v>185</v>
      </c>
      <c r="C28" s="292">
        <v>225009.33100000001</v>
      </c>
      <c r="D28" s="293">
        <v>5.2297852117341087E-2</v>
      </c>
      <c r="E28" s="292">
        <v>246060.99299999999</v>
      </c>
      <c r="F28" s="293">
        <v>7.2348982810514426E-2</v>
      </c>
      <c r="G28" s="293"/>
      <c r="H28" s="227">
        <v>-8.5554649452300513E-2</v>
      </c>
      <c r="I28" s="227">
        <v>2.5400107932173732E-2</v>
      </c>
      <c r="J28" s="227">
        <v>-1.6178397744100459E-2</v>
      </c>
      <c r="K28" s="227">
        <v>0.15412438311226984</v>
      </c>
      <c r="M28" s="291"/>
      <c r="R28" s="78"/>
    </row>
    <row r="29" spans="2:22" s="49" customFormat="1" ht="17.100000000000001" customHeight="1">
      <c r="B29" s="291" t="s">
        <v>65</v>
      </c>
      <c r="C29" s="292">
        <v>2140.183</v>
      </c>
      <c r="D29" s="293">
        <v>4.9743258886471417E-4</v>
      </c>
      <c r="E29" s="292">
        <v>2435.346</v>
      </c>
      <c r="F29" s="293">
        <v>7.1606150874817883E-4</v>
      </c>
      <c r="G29" s="293"/>
      <c r="H29" s="227">
        <v>-0.12119961598885742</v>
      </c>
      <c r="I29" s="227">
        <v>-2.0276033155374962E-2</v>
      </c>
      <c r="J29" s="227">
        <v>-6.632292256072625E-2</v>
      </c>
      <c r="K29" s="227">
        <v>8.4293882040066714E-2</v>
      </c>
      <c r="M29" s="291"/>
      <c r="R29" s="78"/>
    </row>
    <row r="30" spans="2:22" s="49" customFormat="1" ht="17.100000000000001" customHeight="1">
      <c r="B30" s="291" t="s">
        <v>63</v>
      </c>
      <c r="C30" s="292">
        <v>21468.216</v>
      </c>
      <c r="D30" s="293">
        <v>4.9897556719153829E-3</v>
      </c>
      <c r="E30" s="292">
        <v>23166.45</v>
      </c>
      <c r="F30" s="293">
        <v>6.811600133754812E-3</v>
      </c>
      <c r="G30" s="293"/>
      <c r="H30" s="227">
        <v>-7.3305750341549958E-2</v>
      </c>
      <c r="I30" s="227">
        <v>3.2608760735673314E-2</v>
      </c>
      <c r="J30" s="227">
        <v>5.3682336818921428E-2</v>
      </c>
      <c r="K30" s="227">
        <v>0.224961041906379</v>
      </c>
      <c r="M30" s="291"/>
      <c r="R30" s="78"/>
    </row>
    <row r="31" spans="2:22" s="49" customFormat="1" ht="17.100000000000001" customHeight="1">
      <c r="B31" s="291" t="s">
        <v>66</v>
      </c>
      <c r="C31" s="292">
        <v>761.15899999999999</v>
      </c>
      <c r="D31" s="293">
        <v>1.7691257799341318E-4</v>
      </c>
      <c r="E31" s="292">
        <v>3527.3090000000002</v>
      </c>
      <c r="F31" s="293">
        <v>1.0371299209069389E-3</v>
      </c>
      <c r="G31" s="293"/>
      <c r="H31" s="227">
        <v>-0.78420971908046622</v>
      </c>
      <c r="I31" s="227">
        <v>-0.7681945483128878</v>
      </c>
      <c r="J31" s="227">
        <v>-0.72963523654994278</v>
      </c>
      <c r="K31" s="227">
        <v>-0.70454438358461791</v>
      </c>
      <c r="M31" s="291"/>
      <c r="R31" s="78"/>
    </row>
    <row r="32" spans="2:22" s="49" customFormat="1" ht="17.100000000000001" customHeight="1">
      <c r="B32" s="291" t="s">
        <v>15</v>
      </c>
      <c r="C32" s="292">
        <v>-673.9</v>
      </c>
      <c r="D32" s="293">
        <v>-1.5663138228643573E-4</v>
      </c>
      <c r="E32" s="292">
        <v>-1045.7809999999999</v>
      </c>
      <c r="F32" s="293">
        <v>-3.074895808152842E-4</v>
      </c>
      <c r="G32" s="293"/>
      <c r="H32" s="227">
        <v>-0.35560122052322618</v>
      </c>
      <c r="I32" s="227">
        <v>-0.27759793196782145</v>
      </c>
      <c r="J32" s="227">
        <v>-0.14408985087934334</v>
      </c>
      <c r="K32" s="227">
        <v>-3.6032514004517013E-3</v>
      </c>
      <c r="M32" s="291"/>
      <c r="R32" s="78"/>
    </row>
    <row r="33" spans="2:22" s="49" customFormat="1" ht="17.100000000000001" customHeight="1">
      <c r="B33" s="297" t="s">
        <v>61</v>
      </c>
      <c r="C33" s="294">
        <v>248704.989</v>
      </c>
      <c r="D33" s="295">
        <v>5.7805321573828158E-2</v>
      </c>
      <c r="E33" s="294">
        <v>274144.31699999998</v>
      </c>
      <c r="F33" s="295">
        <v>8.0606284793109065E-2</v>
      </c>
      <c r="G33" s="303"/>
      <c r="H33" s="296">
        <v>-9.2795387036966992E-2</v>
      </c>
      <c r="I33" s="296">
        <v>1.654848438050327E-2</v>
      </c>
      <c r="J33" s="296">
        <v>-1.854400036084658E-2</v>
      </c>
      <c r="K33" s="296">
        <v>0.15013852102675385</v>
      </c>
      <c r="M33" s="291"/>
      <c r="R33" s="78"/>
    </row>
    <row r="34" spans="2:22" s="49" customFormat="1" ht="17.100000000000001" customHeight="1">
      <c r="B34" s="298" t="s">
        <v>139</v>
      </c>
      <c r="C34" s="232">
        <v>4302458.3590000002</v>
      </c>
      <c r="D34" s="237">
        <v>1</v>
      </c>
      <c r="E34" s="232">
        <v>3401029.0599999996</v>
      </c>
      <c r="F34" s="237">
        <v>1</v>
      </c>
      <c r="G34" s="304"/>
      <c r="H34" s="233">
        <v>0.26504604432871282</v>
      </c>
      <c r="I34" s="233">
        <v>0.33565577371756139</v>
      </c>
      <c r="J34" s="233">
        <v>0.61848023764459792</v>
      </c>
      <c r="K34" s="299">
        <v>0.98518438936059116</v>
      </c>
      <c r="M34" s="291"/>
      <c r="R34" s="78"/>
    </row>
    <row r="35" spans="2:22" ht="15">
      <c r="M35" s="291"/>
      <c r="N35" s="49"/>
      <c r="O35" s="49"/>
      <c r="P35" s="49"/>
      <c r="Q35" s="49"/>
      <c r="R35" s="78"/>
      <c r="S35" s="49"/>
      <c r="T35" s="49"/>
      <c r="U35" s="49"/>
      <c r="V35" s="49"/>
    </row>
    <row r="36" spans="2:22" ht="15">
      <c r="M36" s="291"/>
    </row>
    <row r="37" spans="2:22" ht="15">
      <c r="M37" s="291"/>
    </row>
    <row r="38" spans="2:22" ht="15">
      <c r="M38" s="291"/>
    </row>
    <row r="39" spans="2:22" ht="15">
      <c r="M39" s="291"/>
    </row>
    <row r="40" spans="2:22" ht="15">
      <c r="M40" s="291"/>
    </row>
    <row r="41" spans="2:22" ht="15">
      <c r="M41" s="291"/>
    </row>
    <row r="42" spans="2:22" ht="15">
      <c r="M42" s="291"/>
    </row>
    <row r="43" spans="2:22" ht="15">
      <c r="M43" s="291"/>
    </row>
    <row r="44" spans="2:22" ht="15">
      <c r="M44" s="291"/>
    </row>
    <row r="45" spans="2:22" ht="15">
      <c r="M45" s="291"/>
    </row>
    <row r="46" spans="2:22" ht="15">
      <c r="M46" s="291"/>
    </row>
    <row r="47" spans="2:22" ht="15">
      <c r="M47" s="291"/>
    </row>
    <row r="48" spans="2:22" ht="15">
      <c r="M48" s="291"/>
    </row>
    <row r="49" spans="13:13" ht="15">
      <c r="M49" s="291"/>
    </row>
    <row r="50" spans="13:13" ht="15">
      <c r="M50" s="291"/>
    </row>
    <row r="51" spans="13:13" ht="15">
      <c r="M51" s="291"/>
    </row>
    <row r="52" spans="13:13" ht="15">
      <c r="M52" s="291"/>
    </row>
    <row r="53" spans="13:13" ht="15">
      <c r="M53" s="291"/>
    </row>
    <row r="54" spans="13:13" ht="15">
      <c r="M54" s="291"/>
    </row>
    <row r="55" spans="13:13" ht="15">
      <c r="M55" s="291"/>
    </row>
    <row r="56" spans="13:13" ht="15">
      <c r="M56" s="291"/>
    </row>
    <row r="57" spans="13:13" ht="15">
      <c r="M57" s="291"/>
    </row>
    <row r="58" spans="13:13" ht="15">
      <c r="M58" s="291"/>
    </row>
    <row r="59" spans="13:13" ht="15">
      <c r="M59" s="291"/>
    </row>
    <row r="60" spans="13:13" ht="15">
      <c r="M60" s="291"/>
    </row>
  </sheetData>
  <mergeCells count="10">
    <mergeCell ref="B4:B5"/>
    <mergeCell ref="N4:O4"/>
    <mergeCell ref="P4:Q4"/>
    <mergeCell ref="S4:T4"/>
    <mergeCell ref="U4:V4"/>
    <mergeCell ref="C4:D4"/>
    <mergeCell ref="E4:F4"/>
    <mergeCell ref="H4:I4"/>
    <mergeCell ref="J4:K4"/>
    <mergeCell ref="M4:M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889D-1621-4BB7-8294-B00568F7F437}">
  <sheetPr>
    <tabColor rgb="FF92D050"/>
  </sheetPr>
  <dimension ref="A1:V57"/>
  <sheetViews>
    <sheetView showGridLines="0" zoomScale="85" zoomScaleNormal="85" workbookViewId="0"/>
  </sheetViews>
  <sheetFormatPr baseColWidth="10" defaultColWidth="11.42578125" defaultRowHeight="12"/>
  <cols>
    <col min="1" max="1" width="0.85546875" style="80" customWidth="1"/>
    <col min="2" max="2" width="33.5703125" style="76" customWidth="1"/>
    <col min="3" max="4" width="11.5703125" style="76" bestFit="1" customWidth="1"/>
    <col min="5" max="5" width="10.28515625" style="76" bestFit="1" customWidth="1"/>
    <col min="6" max="6" width="10.140625" style="76" customWidth="1"/>
    <col min="7" max="7" width="1.7109375" style="89" customWidth="1"/>
    <col min="8" max="8" width="10.5703125" style="76" customWidth="1"/>
    <col min="9" max="9" width="11.85546875" style="76" customWidth="1"/>
    <col min="10" max="10" width="10.5703125" style="80" customWidth="1"/>
    <col min="11" max="11" width="11.85546875" style="80" customWidth="1"/>
    <col min="12" max="12" width="8.28515625" style="80" bestFit="1" customWidth="1"/>
    <col min="13" max="13" width="33.5703125" style="76" customWidth="1"/>
    <col min="14" max="17" width="11.42578125" style="80"/>
    <col min="18" max="18" width="1.7109375" style="305" customWidth="1"/>
    <col min="19" max="16384" width="11.42578125" style="80"/>
  </cols>
  <sheetData>
    <row r="1" spans="1:22">
      <c r="G1" s="95"/>
    </row>
    <row r="2" spans="1:22" s="49" customFormat="1" ht="23.25">
      <c r="A2" s="119"/>
      <c r="B2" s="196" t="s">
        <v>187</v>
      </c>
      <c r="G2" s="78"/>
      <c r="M2" s="196"/>
      <c r="R2" s="78"/>
    </row>
    <row r="3" spans="1:22">
      <c r="A3" s="83"/>
      <c r="B3" s="81"/>
      <c r="C3" s="81"/>
      <c r="D3" s="81"/>
      <c r="E3" s="81"/>
      <c r="F3" s="81"/>
      <c r="G3" s="82"/>
      <c r="M3" s="81"/>
    </row>
    <row r="4" spans="1:22" s="49" customFormat="1" ht="15" customHeight="1">
      <c r="B4" s="395" t="s">
        <v>205</v>
      </c>
      <c r="C4" s="396" t="s">
        <v>209</v>
      </c>
      <c r="D4" s="396"/>
      <c r="E4" s="396" t="s">
        <v>210</v>
      </c>
      <c r="F4" s="396"/>
      <c r="G4" s="301"/>
      <c r="H4" s="396" t="s">
        <v>183</v>
      </c>
      <c r="I4" s="396"/>
      <c r="J4" s="396" t="s">
        <v>184</v>
      </c>
      <c r="K4" s="396"/>
      <c r="M4" s="395" t="s">
        <v>49</v>
      </c>
      <c r="N4" s="396" t="s">
        <v>209</v>
      </c>
      <c r="O4" s="396"/>
      <c r="P4" s="396" t="s">
        <v>210</v>
      </c>
      <c r="Q4" s="396"/>
      <c r="R4" s="301"/>
      <c r="S4" s="396" t="s">
        <v>183</v>
      </c>
      <c r="T4" s="396"/>
      <c r="U4" s="396" t="s">
        <v>184</v>
      </c>
      <c r="V4" s="396"/>
    </row>
    <row r="5" spans="1:22" s="49" customFormat="1" ht="20.100000000000001" customHeight="1">
      <c r="B5" s="395"/>
      <c r="C5" s="290" t="s">
        <v>56</v>
      </c>
      <c r="D5" s="290" t="s">
        <v>2</v>
      </c>
      <c r="E5" s="338" t="s">
        <v>56</v>
      </c>
      <c r="F5" s="290" t="s">
        <v>2</v>
      </c>
      <c r="G5" s="302"/>
      <c r="H5" s="290" t="s">
        <v>33</v>
      </c>
      <c r="I5" s="290" t="s">
        <v>55</v>
      </c>
      <c r="J5" s="290" t="s">
        <v>33</v>
      </c>
      <c r="K5" s="300" t="s">
        <v>55</v>
      </c>
      <c r="M5" s="395"/>
      <c r="N5" s="338" t="s">
        <v>56</v>
      </c>
      <c r="O5" s="290" t="s">
        <v>2</v>
      </c>
      <c r="P5" s="338" t="s">
        <v>56</v>
      </c>
      <c r="Q5" s="290" t="s">
        <v>2</v>
      </c>
      <c r="R5" s="302"/>
      <c r="S5" s="290" t="s">
        <v>33</v>
      </c>
      <c r="T5" s="290" t="s">
        <v>55</v>
      </c>
      <c r="U5" s="290" t="s">
        <v>33</v>
      </c>
      <c r="V5" s="300" t="s">
        <v>55</v>
      </c>
    </row>
    <row r="6" spans="1:22" s="49" customFormat="1" ht="17.100000000000001" customHeight="1">
      <c r="B6" s="291" t="s">
        <v>185</v>
      </c>
      <c r="C6" s="292">
        <v>4636022.9019999998</v>
      </c>
      <c r="D6" s="293">
        <v>0.32457193816837748</v>
      </c>
      <c r="E6" s="292">
        <v>4155862.3560000001</v>
      </c>
      <c r="F6" s="293">
        <v>0.36593398038537422</v>
      </c>
      <c r="G6" s="293"/>
      <c r="H6" s="227">
        <v>0.11553812539213926</v>
      </c>
      <c r="I6" s="227">
        <v>0.11553812539213948</v>
      </c>
      <c r="J6" s="227">
        <v>0.64412873853115049</v>
      </c>
      <c r="K6" s="227">
        <v>0.64412873853115049</v>
      </c>
      <c r="M6" s="291" t="s">
        <v>185</v>
      </c>
      <c r="N6" s="292">
        <v>639578.74899999995</v>
      </c>
      <c r="O6" s="293">
        <v>0.13795849643540004</v>
      </c>
      <c r="P6" s="292">
        <v>664509.65800000005</v>
      </c>
      <c r="Q6" s="293">
        <v>0.15989693620160889</v>
      </c>
      <c r="R6" s="293"/>
      <c r="S6" s="227">
        <v>-3.7517752676515803E-2</v>
      </c>
      <c r="T6" s="227">
        <v>-3.7517752676515692E-2</v>
      </c>
      <c r="U6" s="227">
        <v>1.2047169300526281</v>
      </c>
      <c r="V6" s="227">
        <v>1.2047169300526281</v>
      </c>
    </row>
    <row r="7" spans="1:22" s="49" customFormat="1" ht="17.100000000000001" customHeight="1">
      <c r="B7" s="291" t="s">
        <v>65</v>
      </c>
      <c r="C7" s="292">
        <v>190959.511</v>
      </c>
      <c r="D7" s="293">
        <v>1.336923908857679E-2</v>
      </c>
      <c r="E7" s="292">
        <v>127616.095</v>
      </c>
      <c r="F7" s="293">
        <v>1.1236913450024776E-2</v>
      </c>
      <c r="G7" s="293"/>
      <c r="H7" s="227">
        <v>0.4963591465480901</v>
      </c>
      <c r="I7" s="227">
        <v>0.4963591465480901</v>
      </c>
      <c r="J7" s="227">
        <v>0.24344143196790613</v>
      </c>
      <c r="K7" s="227">
        <v>0.24344143196790613</v>
      </c>
      <c r="M7" s="291" t="s">
        <v>65</v>
      </c>
      <c r="N7" s="292">
        <v>147103.21900000001</v>
      </c>
      <c r="O7" s="293">
        <v>0.77033722085725287</v>
      </c>
      <c r="P7" s="292">
        <v>92164.633000000002</v>
      </c>
      <c r="Q7" s="293">
        <v>0.72220226610130955</v>
      </c>
      <c r="R7" s="293"/>
      <c r="S7" s="227">
        <v>0.59609184360339196</v>
      </c>
      <c r="T7" s="227">
        <v>0.59609184360339174</v>
      </c>
      <c r="U7" s="227">
        <v>0.1758274462782512</v>
      </c>
      <c r="V7" s="227">
        <v>0.17582744627825098</v>
      </c>
    </row>
    <row r="8" spans="1:22" s="49" customFormat="1" ht="17.100000000000001" customHeight="1">
      <c r="B8" s="291" t="s">
        <v>63</v>
      </c>
      <c r="C8" s="292">
        <v>852753.28799999994</v>
      </c>
      <c r="D8" s="293">
        <v>5.970198882024777E-2</v>
      </c>
      <c r="E8" s="292">
        <v>928816.98800000001</v>
      </c>
      <c r="F8" s="293">
        <v>8.1784637784667366E-2</v>
      </c>
      <c r="G8" s="293"/>
      <c r="H8" s="227">
        <v>-8.1893097329955422E-2</v>
      </c>
      <c r="I8" s="227">
        <v>-8.1893097329955422E-2</v>
      </c>
      <c r="J8" s="227">
        <v>0.53946755807539293</v>
      </c>
      <c r="K8" s="227">
        <v>0.53946755807539315</v>
      </c>
      <c r="M8" s="291" t="s">
        <v>63</v>
      </c>
      <c r="N8" s="292">
        <v>94541.858999999997</v>
      </c>
      <c r="O8" s="293">
        <v>0.11086660154865331</v>
      </c>
      <c r="P8" s="292">
        <v>161963.70800000001</v>
      </c>
      <c r="Q8" s="293">
        <v>0.17437634118724799</v>
      </c>
      <c r="R8" s="293"/>
      <c r="S8" s="227">
        <v>-0.41627750952701092</v>
      </c>
      <c r="T8" s="227">
        <v>-0.41627750952701081</v>
      </c>
      <c r="U8" s="227">
        <v>0.79393678745711038</v>
      </c>
      <c r="V8" s="227">
        <v>0.79393678745711038</v>
      </c>
    </row>
    <row r="9" spans="1:22" s="49" customFormat="1" ht="17.100000000000001" customHeight="1">
      <c r="B9" s="291" t="s">
        <v>64</v>
      </c>
      <c r="C9" s="292">
        <v>1214732.43</v>
      </c>
      <c r="D9" s="293">
        <v>8.504445890269309E-2</v>
      </c>
      <c r="E9" s="292">
        <v>1304812.4539999999</v>
      </c>
      <c r="F9" s="293">
        <v>0.11489197043768212</v>
      </c>
      <c r="G9" s="293"/>
      <c r="H9" s="227">
        <v>-6.903675982234303E-2</v>
      </c>
      <c r="I9" s="227">
        <v>-6.903675982234303E-2</v>
      </c>
      <c r="J9" s="227">
        <v>0.22172506012409943</v>
      </c>
      <c r="K9" s="227">
        <v>0.22172506012409965</v>
      </c>
      <c r="M9" s="291" t="s">
        <v>64</v>
      </c>
      <c r="N9" s="292">
        <v>57844.27</v>
      </c>
      <c r="O9" s="293">
        <v>4.7618939423556841E-2</v>
      </c>
      <c r="P9" s="292">
        <v>145968.68599999999</v>
      </c>
      <c r="Q9" s="293">
        <v>0.11186947637763733</v>
      </c>
      <c r="R9" s="293"/>
      <c r="S9" s="227">
        <v>-0.60372137624092881</v>
      </c>
      <c r="T9" s="227">
        <v>-0.60372137624092881</v>
      </c>
      <c r="U9" s="227">
        <v>0.26443215765343253</v>
      </c>
      <c r="V9" s="227">
        <v>0.26443215765343253</v>
      </c>
    </row>
    <row r="10" spans="1:22" s="49" customFormat="1" ht="17.100000000000001" customHeight="1">
      <c r="B10" s="291" t="s">
        <v>15</v>
      </c>
      <c r="C10" s="292">
        <v>6102.2640000000001</v>
      </c>
      <c r="D10" s="293">
        <v>4.2722473455441011E-4</v>
      </c>
      <c r="E10" s="292">
        <v>4930.991</v>
      </c>
      <c r="F10" s="293">
        <v>4.3418597857778924E-4</v>
      </c>
      <c r="G10" s="293"/>
      <c r="H10" s="227">
        <v>0.23753298272091761</v>
      </c>
      <c r="I10" s="227">
        <v>0.23753298272091761</v>
      </c>
      <c r="J10" s="227">
        <v>-0.20011556008101783</v>
      </c>
      <c r="K10" s="227">
        <v>-0.20011556008101794</v>
      </c>
      <c r="M10" s="291" t="s">
        <v>66</v>
      </c>
      <c r="N10" s="292">
        <v>10692.97</v>
      </c>
      <c r="O10" s="293">
        <v>0</v>
      </c>
      <c r="P10" s="292">
        <v>22879.391</v>
      </c>
      <c r="Q10" s="293">
        <v>4.6399174121388578</v>
      </c>
      <c r="R10" s="293"/>
      <c r="S10" s="227">
        <v>-0.53263747273692741</v>
      </c>
      <c r="T10" s="227">
        <v>-0.5326374727369273</v>
      </c>
      <c r="U10" s="227">
        <v>-0.16854586093223756</v>
      </c>
      <c r="V10" s="227">
        <v>-0.16854586093223745</v>
      </c>
    </row>
    <row r="11" spans="1:22" s="97" customFormat="1" ht="17.100000000000001" customHeight="1">
      <c r="B11" s="297" t="s">
        <v>57</v>
      </c>
      <c r="C11" s="294">
        <v>6900570.3949999996</v>
      </c>
      <c r="D11" s="295">
        <v>0.48311484971444957</v>
      </c>
      <c r="E11" s="294">
        <v>6522038.8840000005</v>
      </c>
      <c r="F11" s="295">
        <v>0.57428168803632629</v>
      </c>
      <c r="G11" s="303"/>
      <c r="H11" s="296">
        <v>5.8038830760212212E-2</v>
      </c>
      <c r="I11" s="296">
        <v>5.8038830760212212E-2</v>
      </c>
      <c r="J11" s="296">
        <v>0.5235903964937334</v>
      </c>
      <c r="K11" s="296">
        <v>0.5235903964937334</v>
      </c>
      <c r="M11" s="291" t="s">
        <v>15</v>
      </c>
      <c r="N11" s="292">
        <v>-82804.260999999999</v>
      </c>
      <c r="O11" s="293">
        <v>-13.569432754793958</v>
      </c>
      <c r="P11" s="292">
        <v>-78286.964999999997</v>
      </c>
      <c r="Q11" s="293">
        <v>-15.876517519500643</v>
      </c>
      <c r="R11" s="293"/>
      <c r="S11" s="227">
        <v>5.7701764271995915E-2</v>
      </c>
      <c r="T11" s="227">
        <v>5.6721243440718494E-2</v>
      </c>
      <c r="U11" s="227">
        <v>-2.4307388158152143E-2</v>
      </c>
      <c r="V11" s="227">
        <v>-2.5211884078599978E-2</v>
      </c>
    </row>
    <row r="12" spans="1:22" s="49" customFormat="1" ht="17.100000000000001" customHeight="1">
      <c r="B12" s="291" t="s">
        <v>185</v>
      </c>
      <c r="C12" s="292">
        <v>1755819.3030000001</v>
      </c>
      <c r="D12" s="293">
        <v>0.12292641479452289</v>
      </c>
      <c r="E12" s="292">
        <v>1205540.003</v>
      </c>
      <c r="F12" s="293">
        <v>0.10615078508908778</v>
      </c>
      <c r="G12" s="293"/>
      <c r="H12" s="227">
        <v>0.45645876423065501</v>
      </c>
      <c r="I12" s="227">
        <v>0.7609458220477221</v>
      </c>
      <c r="J12" s="227">
        <v>0.6875361027286564</v>
      </c>
      <c r="K12" s="227">
        <v>2.7048574400111267</v>
      </c>
      <c r="M12" s="297" t="s">
        <v>57</v>
      </c>
      <c r="N12" s="294">
        <v>866956.8060000001</v>
      </c>
      <c r="O12" s="295">
        <v>0.125635528133758</v>
      </c>
      <c r="P12" s="294">
        <v>1009199.1110000001</v>
      </c>
      <c r="Q12" s="295">
        <v>0.15473675164307715</v>
      </c>
      <c r="R12" s="303"/>
      <c r="S12" s="296">
        <v>-0.14094572958853913</v>
      </c>
      <c r="T12" s="296">
        <v>-0.14086966729402917</v>
      </c>
      <c r="U12" s="296">
        <v>0.9630255031454471</v>
      </c>
      <c r="V12" s="296">
        <v>0.9631993131468557</v>
      </c>
    </row>
    <row r="13" spans="1:22" s="49" customFormat="1" ht="17.100000000000001" customHeight="1">
      <c r="B13" s="291" t="s">
        <v>65</v>
      </c>
      <c r="C13" s="292">
        <v>74828.436000000002</v>
      </c>
      <c r="D13" s="293">
        <v>5.2388029602163507E-3</v>
      </c>
      <c r="E13" s="292">
        <v>39316.326000000001</v>
      </c>
      <c r="F13" s="293">
        <v>3.4618999463583242E-3</v>
      </c>
      <c r="G13" s="293"/>
      <c r="H13" s="227">
        <v>0.90324080637646564</v>
      </c>
      <c r="I13" s="227">
        <v>1.3065294198305457</v>
      </c>
      <c r="J13" s="227">
        <v>0.62922699673583882</v>
      </c>
      <c r="K13" s="227">
        <v>2.5787144249301321</v>
      </c>
      <c r="M13" s="297" t="s">
        <v>58</v>
      </c>
      <c r="N13" s="294">
        <v>350472.44199999998</v>
      </c>
      <c r="O13" s="295">
        <v>0.12617397632626423</v>
      </c>
      <c r="P13" s="294">
        <v>172697.198</v>
      </c>
      <c r="Q13" s="295">
        <v>9.1274778959711561E-2</v>
      </c>
      <c r="R13" s="303"/>
      <c r="S13" s="296">
        <v>1.0294043334738991</v>
      </c>
      <c r="T13" s="296">
        <v>1.4624610813773842</v>
      </c>
      <c r="U13" s="296">
        <v>1.1323267481074293</v>
      </c>
      <c r="V13" s="296">
        <v>3.6777400615260873</v>
      </c>
    </row>
    <row r="14" spans="1:22" s="49" customFormat="1" ht="17.100000000000001" customHeight="1">
      <c r="B14" s="291" t="s">
        <v>63</v>
      </c>
      <c r="C14" s="292">
        <v>811449.97600000002</v>
      </c>
      <c r="D14" s="293">
        <v>5.6810308534796669E-2</v>
      </c>
      <c r="E14" s="292">
        <v>563269.20600000001</v>
      </c>
      <c r="F14" s="293">
        <v>4.9597249601519122E-2</v>
      </c>
      <c r="G14" s="293"/>
      <c r="H14" s="227">
        <v>0.44060773668496989</v>
      </c>
      <c r="I14" s="227">
        <v>0.73033678005794123</v>
      </c>
      <c r="J14" s="227">
        <v>0.60880411550444236</v>
      </c>
      <c r="K14" s="227">
        <v>2.5264645738436937</v>
      </c>
      <c r="M14" s="297" t="s">
        <v>201</v>
      </c>
      <c r="N14" s="294">
        <v>92604.455000000002</v>
      </c>
      <c r="O14" s="295">
        <v>9.7482233570208396E-2</v>
      </c>
      <c r="P14" s="294">
        <v>0</v>
      </c>
      <c r="Q14" s="295" t="s">
        <v>67</v>
      </c>
      <c r="R14" s="303"/>
      <c r="S14" s="296" t="s">
        <v>67</v>
      </c>
      <c r="T14" s="296" t="s">
        <v>67</v>
      </c>
      <c r="U14" s="296" t="s">
        <v>67</v>
      </c>
      <c r="V14" s="296" t="s">
        <v>67</v>
      </c>
    </row>
    <row r="15" spans="1:22" s="49" customFormat="1" ht="17.100000000000001" customHeight="1">
      <c r="B15" s="291" t="s">
        <v>66</v>
      </c>
      <c r="C15" s="292">
        <v>130711.03200000001</v>
      </c>
      <c r="D15" s="293">
        <v>9.1511914183871768E-3</v>
      </c>
      <c r="E15" s="292">
        <v>81598.025999999998</v>
      </c>
      <c r="F15" s="293">
        <v>7.1849084228354683E-3</v>
      </c>
      <c r="G15" s="293"/>
      <c r="H15" s="227">
        <v>0.60188963394776263</v>
      </c>
      <c r="I15" s="227">
        <v>0.9331248283190734</v>
      </c>
      <c r="J15" s="227">
        <v>-7.3758834059008405E-2</v>
      </c>
      <c r="K15" s="227">
        <v>1.0290829491432918</v>
      </c>
      <c r="M15" s="297" t="s">
        <v>59</v>
      </c>
      <c r="N15" s="294">
        <v>99277.438000000009</v>
      </c>
      <c r="O15" s="295">
        <v>6.3517991209450037E-2</v>
      </c>
      <c r="P15" s="294">
        <v>70365.739000000001</v>
      </c>
      <c r="Q15" s="295">
        <v>6.1097471169275309E-2</v>
      </c>
      <c r="R15" s="303"/>
      <c r="S15" s="296">
        <v>0.41087750105203913</v>
      </c>
      <c r="T15" s="296">
        <v>0.1748386557801449</v>
      </c>
      <c r="U15" s="296">
        <v>0.94512615961645396</v>
      </c>
      <c r="V15" s="296">
        <v>1.0430323958255996</v>
      </c>
    </row>
    <row r="16" spans="1:22" s="49" customFormat="1" ht="17.100000000000001" customHeight="1">
      <c r="B16" s="291" t="s">
        <v>15</v>
      </c>
      <c r="C16" s="292">
        <v>4883.232</v>
      </c>
      <c r="D16" s="293">
        <v>3.418792590696832E-4</v>
      </c>
      <c r="E16" s="292">
        <v>2334.683</v>
      </c>
      <c r="F16" s="293">
        <v>2.0557462445661099E-4</v>
      </c>
      <c r="G16" s="293"/>
      <c r="H16" s="227">
        <v>1.091603870846706</v>
      </c>
      <c r="I16" s="227">
        <v>1.2420914318861098</v>
      </c>
      <c r="J16" s="227">
        <v>0.57006453902966725</v>
      </c>
      <c r="K16" s="227">
        <v>2.3553611951104347</v>
      </c>
      <c r="M16" s="297" t="s">
        <v>60</v>
      </c>
      <c r="N16" s="294">
        <v>121661.35799999999</v>
      </c>
      <c r="O16" s="295">
        <v>0.10719473827204652</v>
      </c>
      <c r="P16" s="294">
        <v>93024.37</v>
      </c>
      <c r="Q16" s="295">
        <v>9.8161081375163203E-2</v>
      </c>
      <c r="R16" s="303"/>
      <c r="S16" s="296">
        <v>0.30784393379928288</v>
      </c>
      <c r="T16" s="296">
        <v>0.12557186635469986</v>
      </c>
      <c r="U16" s="296">
        <v>-0.29836859601172738</v>
      </c>
      <c r="V16" s="296">
        <v>-0.34891812392590993</v>
      </c>
    </row>
    <row r="17" spans="2:22" s="49" customFormat="1" ht="17.100000000000001" customHeight="1">
      <c r="B17" s="297" t="s">
        <v>58</v>
      </c>
      <c r="C17" s="294">
        <v>2777691.9789999998</v>
      </c>
      <c r="D17" s="295">
        <v>0.19446859696699276</v>
      </c>
      <c r="E17" s="294">
        <v>1892058.2439999999</v>
      </c>
      <c r="F17" s="295">
        <v>0.16660041768425729</v>
      </c>
      <c r="G17" s="303"/>
      <c r="H17" s="296">
        <v>0.46807953074831454</v>
      </c>
      <c r="I17" s="296">
        <v>0.77118969344033861</v>
      </c>
      <c r="J17" s="296">
        <v>0.60097246069675747</v>
      </c>
      <c r="K17" s="296">
        <v>2.5127288788311346</v>
      </c>
      <c r="M17" s="297" t="s">
        <v>61</v>
      </c>
      <c r="N17" s="294">
        <v>55888.754999999997</v>
      </c>
      <c r="O17" s="295">
        <v>5.8379440321605955E-2</v>
      </c>
      <c r="P17" s="294">
        <v>57696.057000000001</v>
      </c>
      <c r="Q17" s="295">
        <v>6.8408920978319729E-2</v>
      </c>
      <c r="R17" s="303"/>
      <c r="S17" s="296">
        <v>-3.1324532281296169E-2</v>
      </c>
      <c r="T17" s="296">
        <v>-2.9840137916713694E-2</v>
      </c>
      <c r="U17" s="296">
        <v>0.44745144713923701</v>
      </c>
      <c r="V17" s="296">
        <v>0.53471810372463469</v>
      </c>
    </row>
    <row r="18" spans="2:22" s="49" customFormat="1" ht="17.100000000000001" customHeight="1">
      <c r="B18" s="291" t="s">
        <v>185</v>
      </c>
      <c r="C18" s="292">
        <v>949962.38399999996</v>
      </c>
      <c r="D18" s="293">
        <v>6.6507680975630451E-2</v>
      </c>
      <c r="E18" s="292">
        <v>0</v>
      </c>
      <c r="F18" s="293">
        <v>0</v>
      </c>
      <c r="G18" s="293"/>
      <c r="H18" s="227" t="s">
        <v>67</v>
      </c>
      <c r="I18" s="227" t="s">
        <v>67</v>
      </c>
      <c r="J18" s="227" t="s">
        <v>67</v>
      </c>
      <c r="K18" s="227" t="s">
        <v>67</v>
      </c>
      <c r="M18" s="298" t="s">
        <v>139</v>
      </c>
      <c r="N18" s="232">
        <v>1586861.2540000002</v>
      </c>
      <c r="O18" s="237">
        <v>0.11109751692401844</v>
      </c>
      <c r="P18" s="232">
        <v>1402982.4750000001</v>
      </c>
      <c r="Q18" s="237">
        <v>0.12353608409250064</v>
      </c>
      <c r="R18" s="304"/>
      <c r="S18" s="233">
        <v>0.13106277681765066</v>
      </c>
      <c r="T18" s="233">
        <v>0.15116552063424549</v>
      </c>
      <c r="U18" s="233">
        <v>0.82596516593842062</v>
      </c>
      <c r="V18" s="299">
        <v>1.2842809384642186</v>
      </c>
    </row>
    <row r="19" spans="2:22" s="49" customFormat="1" ht="17.100000000000001" customHeight="1">
      <c r="B19" s="291" t="s">
        <v>15</v>
      </c>
      <c r="C19" s="292">
        <v>0</v>
      </c>
      <c r="D19" s="293">
        <v>0</v>
      </c>
      <c r="E19" s="292">
        <v>0</v>
      </c>
      <c r="F19" s="293">
        <v>0</v>
      </c>
      <c r="G19" s="293"/>
      <c r="H19" s="227" t="s">
        <v>67</v>
      </c>
      <c r="I19" s="227" t="s">
        <v>67</v>
      </c>
      <c r="J19" s="227" t="s">
        <v>67</v>
      </c>
      <c r="K19" s="227" t="s">
        <v>67</v>
      </c>
      <c r="M19" s="291"/>
      <c r="R19" s="78"/>
    </row>
    <row r="20" spans="2:22" s="49" customFormat="1" ht="17.100000000000001" customHeight="1">
      <c r="B20" s="297" t="s">
        <v>201</v>
      </c>
      <c r="C20" s="294">
        <v>949962.38399999996</v>
      </c>
      <c r="D20" s="295">
        <v>6.6507680975630451E-2</v>
      </c>
      <c r="E20" s="294">
        <v>0</v>
      </c>
      <c r="F20" s="295">
        <v>0</v>
      </c>
      <c r="G20" s="303"/>
      <c r="H20" s="296" t="s">
        <v>67</v>
      </c>
      <c r="I20" s="296" t="s">
        <v>67</v>
      </c>
      <c r="J20" s="296" t="s">
        <v>67</v>
      </c>
      <c r="K20" s="296" t="s">
        <v>67</v>
      </c>
      <c r="M20" s="291"/>
    </row>
    <row r="21" spans="2:22" s="49" customFormat="1" ht="17.100000000000001" customHeight="1">
      <c r="B21" s="291" t="s">
        <v>185</v>
      </c>
      <c r="C21" s="292">
        <v>1562787.5649999999</v>
      </c>
      <c r="D21" s="293">
        <v>0.10941209731700528</v>
      </c>
      <c r="E21" s="292">
        <v>1148568.4469999999</v>
      </c>
      <c r="F21" s="293">
        <v>0.10113429838429368</v>
      </c>
      <c r="G21" s="293"/>
      <c r="H21" s="227">
        <v>0.36063947175452937</v>
      </c>
      <c r="I21" s="227">
        <v>0.13390622787442275</v>
      </c>
      <c r="J21" s="227">
        <v>0.1386588895519405</v>
      </c>
      <c r="K21" s="227">
        <v>0.19819194177267274</v>
      </c>
      <c r="M21" s="291"/>
    </row>
    <row r="22" spans="2:22" s="49" customFormat="1" ht="17.100000000000001" customHeight="1">
      <c r="B22" s="291" t="s">
        <v>66</v>
      </c>
      <c r="C22" s="292">
        <v>193.822</v>
      </c>
      <c r="D22" s="293">
        <v>1.3569644397686643E-5</v>
      </c>
      <c r="E22" s="292">
        <v>3127.9760000000001</v>
      </c>
      <c r="F22" s="293">
        <v>2.7542603921358589E-4</v>
      </c>
      <c r="G22" s="293"/>
      <c r="H22" s="227">
        <v>-0.93803596958544444</v>
      </c>
      <c r="I22" s="227">
        <v>-0.95339634643440263</v>
      </c>
      <c r="J22" s="227">
        <v>-0.94894827741064924</v>
      </c>
      <c r="K22" s="227">
        <v>-0.9249450940613555</v>
      </c>
      <c r="M22" s="291"/>
    </row>
    <row r="23" spans="2:22" s="49" customFormat="1" ht="17.100000000000001" customHeight="1">
      <c r="B23" s="297" t="s">
        <v>59</v>
      </c>
      <c r="C23" s="294">
        <v>1562981.3869999999</v>
      </c>
      <c r="D23" s="295">
        <v>0.10942566696140296</v>
      </c>
      <c r="E23" s="294">
        <v>1151696.423</v>
      </c>
      <c r="F23" s="295">
        <v>0.10140972442350726</v>
      </c>
      <c r="G23" s="303"/>
      <c r="H23" s="296">
        <v>0.35711230475880362</v>
      </c>
      <c r="I23" s="296">
        <v>0.13095314380708056</v>
      </c>
      <c r="J23" s="296">
        <v>0.13565863066842176</v>
      </c>
      <c r="K23" s="296">
        <v>0.19509367065831396</v>
      </c>
      <c r="M23" s="291"/>
    </row>
    <row r="24" spans="2:22" s="49" customFormat="1" ht="17.100000000000001" customHeight="1">
      <c r="B24" s="291" t="s">
        <v>185</v>
      </c>
      <c r="C24" s="292">
        <v>1111924.629</v>
      </c>
      <c r="D24" s="293">
        <v>7.7846796610083716E-2</v>
      </c>
      <c r="E24" s="292">
        <v>929662.86399999994</v>
      </c>
      <c r="F24" s="293">
        <v>8.1859119262896685E-2</v>
      </c>
      <c r="G24" s="293"/>
      <c r="H24" s="227">
        <v>0.19605146344750635</v>
      </c>
      <c r="I24" s="227">
        <v>3.055307117072692E-2</v>
      </c>
      <c r="J24" s="227">
        <v>0.27416926350778081</v>
      </c>
      <c r="K24" s="227">
        <v>0.18325554597828764</v>
      </c>
      <c r="M24" s="291"/>
    </row>
    <row r="25" spans="2:22" s="49" customFormat="1" ht="17.100000000000001" customHeight="1">
      <c r="B25" s="291" t="s">
        <v>65</v>
      </c>
      <c r="C25" s="292">
        <v>22492.191999999999</v>
      </c>
      <c r="D25" s="293">
        <v>1.5746976461108249E-3</v>
      </c>
      <c r="E25" s="292">
        <v>16138.418</v>
      </c>
      <c r="F25" s="293">
        <v>1.4210277025505438E-3</v>
      </c>
      <c r="G25" s="293"/>
      <c r="H25" s="227">
        <v>0.39370488482824029</v>
      </c>
      <c r="I25" s="227">
        <v>0.1998620144938883</v>
      </c>
      <c r="J25" s="227">
        <v>-3.6988290935975887E-2</v>
      </c>
      <c r="K25" s="227">
        <v>-0.10651810003505335</v>
      </c>
      <c r="M25" s="291"/>
    </row>
    <row r="26" spans="2:22" s="49" customFormat="1" ht="17.100000000000001" customHeight="1">
      <c r="B26" s="291" t="s">
        <v>15</v>
      </c>
      <c r="C26" s="292">
        <v>539.61400000000003</v>
      </c>
      <c r="D26" s="293">
        <v>3.777883879029873E-5</v>
      </c>
      <c r="E26" s="292">
        <v>1869.309</v>
      </c>
      <c r="F26" s="293">
        <v>1.6459729036805555E-4</v>
      </c>
      <c r="G26" s="293"/>
      <c r="H26" s="227">
        <v>-0.71132969455558182</v>
      </c>
      <c r="I26" s="227">
        <v>-0.75081599193155246</v>
      </c>
      <c r="J26" s="227">
        <v>-0.99559270308433678</v>
      </c>
      <c r="K26" s="227">
        <v>-0.99534919590542614</v>
      </c>
      <c r="M26" s="291"/>
    </row>
    <row r="27" spans="2:22" s="49" customFormat="1" ht="17.100000000000001" customHeight="1">
      <c r="B27" s="297" t="s">
        <v>60</v>
      </c>
      <c r="C27" s="294">
        <v>1134956.4350000001</v>
      </c>
      <c r="D27" s="295">
        <v>7.945927309498485E-2</v>
      </c>
      <c r="E27" s="294">
        <v>947670.5909999999</v>
      </c>
      <c r="F27" s="295">
        <v>8.3444744255815273E-2</v>
      </c>
      <c r="G27" s="303"/>
      <c r="H27" s="296">
        <v>0.19762757837865652</v>
      </c>
      <c r="I27" s="296">
        <v>3.1895054649571541E-2</v>
      </c>
      <c r="J27" s="296">
        <v>0.11438605742976971</v>
      </c>
      <c r="K27" s="296">
        <v>3.4855804277060365E-2</v>
      </c>
      <c r="M27" s="291"/>
    </row>
    <row r="28" spans="2:22" s="49" customFormat="1" ht="17.100000000000001" customHeight="1">
      <c r="B28" s="291" t="s">
        <v>185</v>
      </c>
      <c r="C28" s="292">
        <v>849937.4</v>
      </c>
      <c r="D28" s="293">
        <v>5.9504846087102346E-2</v>
      </c>
      <c r="E28" s="292">
        <v>755001.62600000005</v>
      </c>
      <c r="F28" s="293">
        <v>6.647976437446998E-2</v>
      </c>
      <c r="G28" s="293"/>
      <c r="H28" s="227">
        <v>0.12574247621554124</v>
      </c>
      <c r="I28" s="227">
        <v>0.11439797541009855</v>
      </c>
      <c r="J28" s="227">
        <v>0.14077521395747916</v>
      </c>
      <c r="K28" s="227">
        <v>0.19388292521629857</v>
      </c>
      <c r="M28" s="291"/>
      <c r="R28" s="78"/>
    </row>
    <row r="29" spans="2:22" s="49" customFormat="1" ht="17.100000000000001" customHeight="1">
      <c r="B29" s="291" t="s">
        <v>65</v>
      </c>
      <c r="C29" s="292">
        <v>9261.7369999999992</v>
      </c>
      <c r="D29" s="293">
        <v>6.4842214813022809E-4</v>
      </c>
      <c r="E29" s="292">
        <v>7824.6049999999996</v>
      </c>
      <c r="F29" s="293">
        <v>6.8897586284575707E-4</v>
      </c>
      <c r="G29" s="293"/>
      <c r="H29" s="227">
        <v>0.18366831296915298</v>
      </c>
      <c r="I29" s="227">
        <v>0.16528391654826047</v>
      </c>
      <c r="J29" s="227">
        <v>8.1029941948140616E-2</v>
      </c>
      <c r="K29" s="227">
        <v>0.12337264134528181</v>
      </c>
      <c r="M29" s="291"/>
      <c r="R29" s="78"/>
    </row>
    <row r="30" spans="2:22" s="49" customFormat="1" ht="17.100000000000001" customHeight="1">
      <c r="B30" s="291" t="s">
        <v>63</v>
      </c>
      <c r="C30" s="292">
        <v>94906.846999999994</v>
      </c>
      <c r="D30" s="293">
        <v>6.6445097290073014E-3</v>
      </c>
      <c r="E30" s="292">
        <v>75313.153000000006</v>
      </c>
      <c r="F30" s="293">
        <v>6.631509778680141E-3</v>
      </c>
      <c r="G30" s="293"/>
      <c r="H30" s="227">
        <v>0.26016297578193259</v>
      </c>
      <c r="I30" s="227">
        <v>0.23775461395755904</v>
      </c>
      <c r="J30" s="227">
        <v>0.33074457920201894</v>
      </c>
      <c r="K30" s="227">
        <v>0.38151607579680702</v>
      </c>
      <c r="M30" s="291"/>
      <c r="R30" s="78"/>
    </row>
    <row r="31" spans="2:22" s="49" customFormat="1" ht="17.100000000000001" customHeight="1">
      <c r="B31" s="291" t="s">
        <v>66</v>
      </c>
      <c r="C31" s="292">
        <v>6898.9459999999999</v>
      </c>
      <c r="D31" s="293">
        <v>4.8300112442778767E-4</v>
      </c>
      <c r="E31" s="292">
        <v>8323.8410000000003</v>
      </c>
      <c r="F31" s="293">
        <v>7.3293482995830334E-4</v>
      </c>
      <c r="G31" s="293"/>
      <c r="H31" s="227">
        <v>-0.17118239043729933</v>
      </c>
      <c r="I31" s="227">
        <v>-0.20372426529333687</v>
      </c>
      <c r="J31" s="227">
        <v>-0.34155013425362424</v>
      </c>
      <c r="K31" s="227">
        <v>-0.3324830789586859</v>
      </c>
      <c r="M31" s="291"/>
      <c r="R31" s="78"/>
    </row>
    <row r="32" spans="2:22" ht="15">
      <c r="B32" s="291" t="s">
        <v>15</v>
      </c>
      <c r="C32" s="292">
        <v>-3668.6709999999998</v>
      </c>
      <c r="D32" s="293">
        <v>-2.5684680212826949E-4</v>
      </c>
      <c r="E32" s="292">
        <v>-3063.6190000000001</v>
      </c>
      <c r="F32" s="293">
        <v>-2.6975924586041797E-4</v>
      </c>
      <c r="G32" s="293"/>
      <c r="H32" s="227">
        <v>0.19749583743931587</v>
      </c>
      <c r="I32" s="227">
        <v>0.17018448047080392</v>
      </c>
      <c r="J32" s="227">
        <v>0.24613574960649287</v>
      </c>
      <c r="K32" s="227">
        <v>0.28548765521893826</v>
      </c>
      <c r="M32" s="291"/>
      <c r="N32" s="49"/>
      <c r="O32" s="49"/>
      <c r="P32" s="49"/>
      <c r="Q32" s="49"/>
      <c r="R32" s="78"/>
      <c r="S32" s="49"/>
      <c r="T32" s="49"/>
      <c r="U32" s="49"/>
      <c r="V32" s="49"/>
    </row>
    <row r="33" spans="2:13" ht="15">
      <c r="B33" s="297" t="s">
        <v>61</v>
      </c>
      <c r="C33" s="294">
        <v>957336.25899999996</v>
      </c>
      <c r="D33" s="295">
        <v>6.7023932286539384E-2</v>
      </c>
      <c r="E33" s="294">
        <v>843399.60600000015</v>
      </c>
      <c r="F33" s="295">
        <v>7.426342560009376E-2</v>
      </c>
      <c r="G33" s="303"/>
      <c r="H33" s="296">
        <v>0.13509213448695845</v>
      </c>
      <c r="I33" s="296">
        <v>0.12254314430281821</v>
      </c>
      <c r="J33" s="296">
        <v>0.14999198519699597</v>
      </c>
      <c r="K33" s="296">
        <v>0.20228310957401208</v>
      </c>
      <c r="M33" s="291"/>
    </row>
    <row r="34" spans="2:13" ht="15">
      <c r="B34" s="298" t="s">
        <v>139</v>
      </c>
      <c r="C34" s="232">
        <v>14283498.839</v>
      </c>
      <c r="D34" s="237">
        <v>1</v>
      </c>
      <c r="E34" s="232">
        <v>11356863.748000002</v>
      </c>
      <c r="F34" s="237">
        <v>1</v>
      </c>
      <c r="G34" s="304"/>
      <c r="H34" s="233">
        <v>0.25769747317038938</v>
      </c>
      <c r="I34" s="233">
        <v>0.25977943760853561</v>
      </c>
      <c r="J34" s="233">
        <v>0.5048945206643709</v>
      </c>
      <c r="K34" s="299">
        <v>0.83878706850583451</v>
      </c>
      <c r="M34" s="291"/>
    </row>
    <row r="35" spans="2:13" ht="15">
      <c r="M35" s="291"/>
    </row>
    <row r="36" spans="2:13" ht="15">
      <c r="M36" s="291"/>
    </row>
    <row r="37" spans="2:13" ht="15">
      <c r="M37" s="291"/>
    </row>
    <row r="38" spans="2:13" ht="15">
      <c r="M38" s="291"/>
    </row>
    <row r="39" spans="2:13" ht="15">
      <c r="M39" s="291"/>
    </row>
    <row r="40" spans="2:13" ht="15">
      <c r="M40" s="291"/>
    </row>
    <row r="41" spans="2:13" ht="15">
      <c r="M41" s="291"/>
    </row>
    <row r="42" spans="2:13" ht="15">
      <c r="M42" s="291"/>
    </row>
    <row r="43" spans="2:13" ht="15">
      <c r="M43" s="291"/>
    </row>
    <row r="44" spans="2:13" ht="15">
      <c r="M44" s="291"/>
    </row>
    <row r="45" spans="2:13" ht="15">
      <c r="M45" s="291"/>
    </row>
    <row r="46" spans="2:13" ht="15">
      <c r="M46" s="291"/>
    </row>
    <row r="47" spans="2:13" ht="15">
      <c r="M47" s="291"/>
    </row>
    <row r="48" spans="2:13" ht="15">
      <c r="M48" s="291"/>
    </row>
    <row r="49" spans="13:13" ht="15">
      <c r="M49" s="291"/>
    </row>
    <row r="50" spans="13:13" ht="15">
      <c r="M50" s="291"/>
    </row>
    <row r="51" spans="13:13" ht="15">
      <c r="M51" s="291"/>
    </row>
    <row r="52" spans="13:13" ht="15">
      <c r="M52" s="291"/>
    </row>
    <row r="53" spans="13:13" ht="15">
      <c r="M53" s="291"/>
    </row>
    <row r="54" spans="13:13" ht="15">
      <c r="M54" s="291"/>
    </row>
    <row r="55" spans="13:13" ht="15">
      <c r="M55" s="291"/>
    </row>
    <row r="56" spans="13:13" ht="15">
      <c r="M56" s="291"/>
    </row>
    <row r="57" spans="13:13" ht="15">
      <c r="M57" s="291"/>
    </row>
  </sheetData>
  <mergeCells count="10">
    <mergeCell ref="N4:O4"/>
    <mergeCell ref="P4:Q4"/>
    <mergeCell ref="S4:T4"/>
    <mergeCell ref="U4:V4"/>
    <mergeCell ref="B4:B5"/>
    <mergeCell ref="C4:D4"/>
    <mergeCell ref="E4:F4"/>
    <mergeCell ref="H4:I4"/>
    <mergeCell ref="J4:K4"/>
    <mergeCell ref="M4:M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M19"/>
  <sheetViews>
    <sheetView showGridLines="0" zoomScale="85" zoomScaleNormal="85" workbookViewId="0"/>
  </sheetViews>
  <sheetFormatPr baseColWidth="10" defaultColWidth="11.42578125" defaultRowHeight="15"/>
  <cols>
    <col min="1" max="1" width="0.85546875" style="49" customWidth="1"/>
    <col min="2" max="2" width="36.85546875" style="49" customWidth="1"/>
    <col min="3" max="3" width="18.5703125" style="408" customWidth="1"/>
    <col min="4" max="4" width="13" style="408" customWidth="1"/>
    <col min="5" max="5" width="9.5703125" style="417" bestFit="1" customWidth="1"/>
    <col min="6" max="6" width="0.85546875" style="408" customWidth="1"/>
    <col min="7" max="7" width="12.7109375" style="417" customWidth="1"/>
    <col min="8" max="8" width="13.85546875" style="408" customWidth="1"/>
    <col min="9" max="9" width="11" style="408" customWidth="1"/>
    <col min="10" max="10" width="9.5703125" style="49" bestFit="1" customWidth="1"/>
    <col min="11" max="11" width="1.5703125" style="49" customWidth="1"/>
    <col min="12" max="12" width="11.42578125" style="69"/>
    <col min="13" max="13" width="11.42578125" style="49"/>
    <col min="14" max="14" width="1.28515625" style="49" customWidth="1"/>
    <col min="15" max="16384" width="11.42578125" style="49"/>
  </cols>
  <sheetData>
    <row r="1" spans="1:13" ht="9.75" customHeight="1">
      <c r="E1" s="409"/>
      <c r="G1" s="409"/>
    </row>
    <row r="2" spans="1:13" ht="23.25">
      <c r="A2" s="119"/>
      <c r="B2" s="196" t="s">
        <v>69</v>
      </c>
      <c r="E2" s="408"/>
      <c r="G2" s="408"/>
      <c r="L2" s="49"/>
    </row>
    <row r="3" spans="1:13" s="50" customFormat="1" ht="15" customHeight="1">
      <c r="A3" s="101"/>
      <c r="B3" s="376" t="s">
        <v>222</v>
      </c>
      <c r="C3" s="376"/>
      <c r="D3" s="376"/>
      <c r="E3" s="376"/>
      <c r="F3" s="377"/>
      <c r="G3" s="377"/>
      <c r="H3" s="410"/>
      <c r="I3" s="410"/>
      <c r="J3" s="102"/>
      <c r="K3" s="102"/>
      <c r="L3" s="102"/>
      <c r="M3" s="102"/>
    </row>
    <row r="4" spans="1:13" s="100" customFormat="1" ht="9.75" customHeight="1">
      <c r="A4" s="98"/>
      <c r="B4" s="118"/>
      <c r="C4" s="411"/>
      <c r="D4" s="411"/>
      <c r="E4" s="411"/>
      <c r="F4" s="411"/>
      <c r="G4" s="411"/>
      <c r="H4" s="412"/>
      <c r="I4" s="412"/>
      <c r="J4" s="99"/>
      <c r="K4" s="99"/>
      <c r="L4" s="99"/>
      <c r="M4" s="99"/>
    </row>
    <row r="5" spans="1:13" ht="15.75">
      <c r="B5" s="403"/>
      <c r="C5" s="400" t="s">
        <v>21</v>
      </c>
      <c r="D5" s="400"/>
      <c r="E5" s="400"/>
      <c r="F5" s="180"/>
      <c r="G5" s="400" t="s">
        <v>202</v>
      </c>
      <c r="H5" s="400"/>
      <c r="I5" s="400"/>
      <c r="J5" s="69"/>
      <c r="K5" s="69"/>
    </row>
    <row r="6" spans="1:13" ht="25.5" customHeight="1">
      <c r="B6" s="403"/>
      <c r="C6" s="181" t="s">
        <v>245</v>
      </c>
      <c r="D6" s="181" t="s">
        <v>246</v>
      </c>
      <c r="E6" s="401" t="s">
        <v>2</v>
      </c>
      <c r="F6" s="182"/>
      <c r="G6" s="181" t="s">
        <v>245</v>
      </c>
      <c r="H6" s="181" t="s">
        <v>246</v>
      </c>
      <c r="I6" s="397" t="s">
        <v>2</v>
      </c>
      <c r="J6" s="69"/>
      <c r="K6" s="69"/>
    </row>
    <row r="7" spans="1:13">
      <c r="B7" s="404"/>
      <c r="C7" s="405" t="s">
        <v>70</v>
      </c>
      <c r="D7" s="405" t="s">
        <v>70</v>
      </c>
      <c r="E7" s="402"/>
      <c r="F7" s="182"/>
      <c r="G7" s="399" t="s">
        <v>141</v>
      </c>
      <c r="H7" s="399" t="s">
        <v>70</v>
      </c>
      <c r="I7" s="398"/>
      <c r="J7" s="69"/>
      <c r="K7" s="69"/>
    </row>
    <row r="8" spans="1:13">
      <c r="B8" s="183" t="s">
        <v>71</v>
      </c>
      <c r="C8" s="413">
        <v>3108157.4450000003</v>
      </c>
      <c r="D8" s="413">
        <v>3360396.7810000004</v>
      </c>
      <c r="E8" s="184">
        <v>-7.506236686875345E-2</v>
      </c>
      <c r="F8" s="414"/>
      <c r="G8" s="415">
        <v>3074179.7723703808</v>
      </c>
      <c r="H8" s="415">
        <v>3343326.9501319453</v>
      </c>
      <c r="I8" s="416">
        <v>-8.0502799090870436E-2</v>
      </c>
      <c r="J8" s="69"/>
      <c r="K8" s="69"/>
    </row>
    <row r="9" spans="1:13">
      <c r="B9" s="185" t="s">
        <v>72</v>
      </c>
      <c r="C9" s="186">
        <v>3108157.4450000003</v>
      </c>
      <c r="D9" s="186">
        <v>3360396.7810000004</v>
      </c>
      <c r="E9" s="368">
        <v>-7.506236686875345E-2</v>
      </c>
      <c r="F9" s="257"/>
      <c r="G9" s="191">
        <v>3074179.7723704563</v>
      </c>
      <c r="H9" s="191">
        <v>3343326.9501319453</v>
      </c>
      <c r="I9" s="124">
        <v>-8.0502799090847899E-2</v>
      </c>
      <c r="J9" s="69"/>
      <c r="K9" s="69"/>
    </row>
    <row r="10" spans="1:13">
      <c r="B10" s="185" t="s">
        <v>73</v>
      </c>
      <c r="C10" s="186">
        <v>10232042.345999999</v>
      </c>
      <c r="D10" s="186">
        <v>8591110.6999999993</v>
      </c>
      <c r="E10" s="368">
        <v>0.19100343404956943</v>
      </c>
      <c r="F10" s="257"/>
      <c r="G10" s="191">
        <v>9272002.0303476453</v>
      </c>
      <c r="H10" s="191">
        <v>7768599.3507177876</v>
      </c>
      <c r="I10" s="124">
        <v>0.1935230035374329</v>
      </c>
      <c r="J10" s="69"/>
      <c r="K10" s="69"/>
    </row>
    <row r="11" spans="1:13">
      <c r="B11" s="188" t="s">
        <v>74</v>
      </c>
      <c r="C11" s="418">
        <v>13340199.790999999</v>
      </c>
      <c r="D11" s="418">
        <v>11951507.480999999</v>
      </c>
      <c r="E11" s="190">
        <v>0.11619390375713556</v>
      </c>
      <c r="F11" s="257"/>
      <c r="G11" s="419">
        <v>12346181.802718101</v>
      </c>
      <c r="H11" s="419">
        <v>11111926.300849732</v>
      </c>
      <c r="I11" s="192">
        <v>0.11107484593143724</v>
      </c>
      <c r="J11" s="69"/>
      <c r="K11" s="69"/>
    </row>
    <row r="12" spans="1:13">
      <c r="B12" s="183" t="s">
        <v>75</v>
      </c>
      <c r="C12" s="413">
        <v>3753381.5590000004</v>
      </c>
      <c r="D12" s="413">
        <v>3161774.6850000005</v>
      </c>
      <c r="E12" s="184">
        <v>0.187112281215573</v>
      </c>
      <c r="F12" s="414"/>
      <c r="G12" s="415">
        <v>3750594.1465748926</v>
      </c>
      <c r="H12" s="415">
        <v>3159694.7718234658</v>
      </c>
      <c r="I12" s="416">
        <v>0.1870115366904308</v>
      </c>
      <c r="J12" s="69"/>
      <c r="K12" s="69"/>
    </row>
    <row r="13" spans="1:13">
      <c r="B13" s="185" t="s">
        <v>76</v>
      </c>
      <c r="C13" s="186">
        <v>3753381.5590000004</v>
      </c>
      <c r="D13" s="186">
        <v>3161774.6850000005</v>
      </c>
      <c r="E13" s="368">
        <v>0.187112281215573</v>
      </c>
      <c r="F13" s="257"/>
      <c r="G13" s="191">
        <v>3750594.1465748926</v>
      </c>
      <c r="H13" s="191">
        <v>3159694.7718234658</v>
      </c>
      <c r="I13" s="124">
        <v>0.1870115366904308</v>
      </c>
      <c r="J13" s="69"/>
      <c r="K13" s="69"/>
    </row>
    <row r="14" spans="1:13">
      <c r="B14" s="185" t="s">
        <v>77</v>
      </c>
      <c r="C14" s="186">
        <v>5340600.830000001</v>
      </c>
      <c r="D14" s="186">
        <v>4055475.2179999999</v>
      </c>
      <c r="E14" s="368">
        <v>0.31688656517885816</v>
      </c>
      <c r="F14" s="257"/>
      <c r="G14" s="191">
        <v>5005128.4013312198</v>
      </c>
      <c r="H14" s="191">
        <v>3768479.3978124955</v>
      </c>
      <c r="I14" s="124">
        <v>0.32815596769258359</v>
      </c>
      <c r="J14" s="69"/>
      <c r="K14" s="69"/>
    </row>
    <row r="15" spans="1:13">
      <c r="B15" s="188" t="s">
        <v>78</v>
      </c>
      <c r="C15" s="418">
        <v>9093982.3890000023</v>
      </c>
      <c r="D15" s="418">
        <v>7217249.9030000009</v>
      </c>
      <c r="E15" s="190">
        <v>0.26003429439514059</v>
      </c>
      <c r="F15" s="257"/>
      <c r="G15" s="419">
        <v>8755722.5479061138</v>
      </c>
      <c r="H15" s="419">
        <v>6928174.1696359618</v>
      </c>
      <c r="I15" s="192">
        <v>0.26378499349507267</v>
      </c>
      <c r="J15" s="69"/>
      <c r="K15" s="69"/>
    </row>
    <row r="16" spans="1:13" ht="30">
      <c r="B16" s="183" t="s">
        <v>79</v>
      </c>
      <c r="C16" s="413">
        <v>3670812.256000001</v>
      </c>
      <c r="D16" s="413">
        <v>4176462.3359999997</v>
      </c>
      <c r="E16" s="184">
        <v>-0.12107138513890781</v>
      </c>
      <c r="F16" s="414"/>
      <c r="G16" s="415">
        <v>3015054.1088119932</v>
      </c>
      <c r="H16" s="415">
        <v>3625956.8892137716</v>
      </c>
      <c r="I16" s="416">
        <v>-0.16848043125362211</v>
      </c>
      <c r="J16" s="69"/>
      <c r="K16" s="69"/>
    </row>
    <row r="17" spans="2:11">
      <c r="B17" s="183" t="s">
        <v>80</v>
      </c>
      <c r="C17" s="413">
        <v>575405.14599999995</v>
      </c>
      <c r="D17" s="413">
        <v>557795.24199999997</v>
      </c>
      <c r="E17" s="184">
        <v>3.1570552550536091E-2</v>
      </c>
      <c r="F17" s="414"/>
      <c r="G17" s="415">
        <v>575405.14599999995</v>
      </c>
      <c r="H17" s="415">
        <v>557795.24199999997</v>
      </c>
      <c r="I17" s="416">
        <v>3.1570552550536091E-2</v>
      </c>
      <c r="J17" s="69"/>
      <c r="K17" s="69"/>
    </row>
    <row r="18" spans="2:11">
      <c r="B18" s="188" t="s">
        <v>81</v>
      </c>
      <c r="C18" s="418">
        <v>4246217.4020000007</v>
      </c>
      <c r="D18" s="418">
        <v>4734257.5779999997</v>
      </c>
      <c r="E18" s="190">
        <v>-0.10308695037378446</v>
      </c>
      <c r="F18" s="257"/>
      <c r="G18" s="419">
        <v>3590459.2548119929</v>
      </c>
      <c r="H18" s="419">
        <v>4183752.1312137716</v>
      </c>
      <c r="I18" s="192">
        <v>-0.14180880171542454</v>
      </c>
      <c r="J18" s="69"/>
      <c r="K18" s="69"/>
    </row>
    <row r="19" spans="2:11">
      <c r="B19" s="188" t="s">
        <v>82</v>
      </c>
      <c r="C19" s="418">
        <v>13340199.791000003</v>
      </c>
      <c r="D19" s="418">
        <v>11951507.481000001</v>
      </c>
      <c r="E19" s="190">
        <v>0.11619390375713579</v>
      </c>
      <c r="F19" s="257"/>
      <c r="G19" s="419">
        <v>12346181.802718107</v>
      </c>
      <c r="H19" s="419">
        <v>11111926.300849734</v>
      </c>
      <c r="I19" s="192">
        <v>0.11107484593143746</v>
      </c>
      <c r="J19" s="69"/>
      <c r="K19" s="69"/>
    </row>
  </sheetData>
  <mergeCells count="8">
    <mergeCell ref="I6:I7"/>
    <mergeCell ref="G7:H7"/>
    <mergeCell ref="G5:I5"/>
    <mergeCell ref="B3:G3"/>
    <mergeCell ref="E6:E7"/>
    <mergeCell ref="B5:B7"/>
    <mergeCell ref="C5:E5"/>
    <mergeCell ref="C7:D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2A89B9738ADE4EBC8843CCD544DBE5" ma:contentTypeVersion="13" ma:contentTypeDescription="Crear nuevo documento." ma:contentTypeScope="" ma:versionID="2da34a215020b0a24b0c0f6c6ec04b84">
  <xsd:schema xmlns:xsd="http://www.w3.org/2001/XMLSchema" xmlns:xs="http://www.w3.org/2001/XMLSchema" xmlns:p="http://schemas.microsoft.com/office/2006/metadata/properties" xmlns:ns3="c86e4ab0-021b-4f93-b252-f814e82d294e" xmlns:ns4="e2a5edc1-4fa8-4075-987b-17bf53af75b5" targetNamespace="http://schemas.microsoft.com/office/2006/metadata/properties" ma:root="true" ma:fieldsID="7aa5448aa3a7cab8d832e64e362beb48" ns3:_="" ns4:_="">
    <xsd:import namespace="c86e4ab0-021b-4f93-b252-f814e82d294e"/>
    <xsd:import namespace="e2a5edc1-4fa8-4075-987b-17bf53af75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e4ab0-021b-4f93-b252-f814e82d29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edc1-4fa8-4075-987b-17bf53af75b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E5F8ED-C01C-4ABA-B00A-13C266211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6e4ab0-021b-4f93-b252-f814e82d294e"/>
    <ds:schemaRef ds:uri="e2a5edc1-4fa8-4075-987b-17bf53af75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.</vt:lpstr>
      <vt:lpstr>EBITDA</vt:lpstr>
      <vt:lpstr>EERR Resumen</vt:lpstr>
      <vt:lpstr>EERR Q</vt:lpstr>
      <vt:lpstr>EERR Acumulado</vt:lpstr>
      <vt:lpstr>EEFF x UN</vt:lpstr>
      <vt:lpstr>EEFF x País Q</vt:lpstr>
      <vt:lpstr>EEFF x País Acum</vt:lpstr>
      <vt:lpstr>Balance Resum</vt:lpstr>
      <vt:lpstr>Balance x Pais</vt:lpstr>
      <vt:lpstr>dotacion y $ local</vt:lpstr>
      <vt:lpstr>Ratios</vt:lpstr>
      <vt:lpstr>Flujo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Torres Sousa, Mafalda</cp:lastModifiedBy>
  <cp:revision/>
  <dcterms:created xsi:type="dcterms:W3CDTF">2013-02-20T20:38:15Z</dcterms:created>
  <dcterms:modified xsi:type="dcterms:W3CDTF">2023-03-02T15:15:32Z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0x010100022A89B9738ADE4EBC8843CCD544DBE5</vt:lpwstr>
  </property>
  <property fmtid="{D5CDD505-2E9C-101B-9397-08002B2CF9AE}" pid="4" name="SV_HIDDEN_GRID_QUERY_LIST_4F35BF76-6C0D-4D9B-82B2-816C12CF3733">
    <vt:lpwstr>empty_477D106A-C0D6-4607-AEBD-E2C9D60EA279</vt:lpwstr>
  </property>
</Properties>
</file>