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cnco-my.sharepoint.com/personal/mariasoledad_fernandez_cencosud_cl/Documents/Investor Cencosud/Press &amp; Presentaciones Q's/2023/2Q Cenco/Investor Kit/ESP/"/>
    </mc:Choice>
  </mc:AlternateContent>
  <xr:revisionPtr revIDLastSave="2290" documentId="13_ncr:1_{E332BEFA-16CE-44B1-BCE4-8675883AA9BA}" xr6:coauthVersionLast="47" xr6:coauthVersionMax="47" xr10:uidLastSave="{0C0886E5-CF2D-4ED6-9F83-39516AB63A8E}"/>
  <bookViews>
    <workbookView xWindow="28680" yWindow="-120" windowWidth="20730" windowHeight="11160" tabRatio="792" xr2:uid="{00000000-000D-0000-FFFF-FFFF00000000}"/>
  </bookViews>
  <sheets>
    <sheet name="." sheetId="17" r:id="rId1"/>
    <sheet name="SM" sheetId="12" r:id="rId2"/>
    <sheet name="MdH" sheetId="13" r:id="rId3"/>
    <sheet name="TxD" sheetId="14" r:id="rId4"/>
    <sheet name="SC" sheetId="16" r:id="rId5"/>
    <sheet name="RF" sheetId="15" r:id="rId6"/>
    <sheet name="SC CHILE" sheetId="7" r:id="rId7"/>
    <sheet name="SC ARG" sheetId="8" r:id="rId8"/>
    <sheet name="SC PERÚ" sheetId="11" r:id="rId9"/>
    <sheet name="SC COL" sheetId="10" r:id="rId10"/>
    <sheet name="Evolutivo SSS" sheetId="19" r:id="rId11"/>
  </sheets>
  <externalReferences>
    <externalReference r:id="rId12"/>
    <externalReference r:id="rId13"/>
    <externalReference r:id="rId14"/>
  </externalReferences>
  <definedNames>
    <definedName name="_ftn1" localSheetId="5">RF!#REF!</definedName>
    <definedName name="_ftn2" localSheetId="5">RF!#REF!</definedName>
    <definedName name="_ftn3" localSheetId="5">RF!#REF!</definedName>
    <definedName name="_ftn4" localSheetId="5">RF!#REF!</definedName>
    <definedName name="_ftn5" localSheetId="5">RF!#REF!</definedName>
    <definedName name="_ftn6" localSheetId="5">RF!#REF!</definedName>
    <definedName name="_ftn7" localSheetId="5">RF!#REF!</definedName>
    <definedName name="_ftn8" localSheetId="5">RF!#REF!</definedName>
    <definedName name="_ftnref1" localSheetId="5">RF!#REF!</definedName>
    <definedName name="_ftnref2" localSheetId="5">RF!#REF!</definedName>
    <definedName name="_ftnref3" localSheetId="5">RF!#REF!</definedName>
    <definedName name="_Toc332285091" localSheetId="5">RF!#REF!</definedName>
    <definedName name="_Toc332285092" localSheetId="5">RF!#REF!</definedName>
    <definedName name="_Toc332285093" localSheetId="5">RF!#REF!</definedName>
    <definedName name="_Toc332285094" localSheetId="5">RF!#REF!</definedName>
    <definedName name="_Toc332285095" localSheetId="5">RF!#REF!</definedName>
    <definedName name="_Toc332286021" localSheetId="2">MdH!#REF!</definedName>
    <definedName name="_Toc332286021" localSheetId="1">SM!#REF!</definedName>
    <definedName name="_Toc332286021" localSheetId="3">TxD!#REF!</definedName>
    <definedName name="_Toc340140678" localSheetId="2">MdH!#REF!</definedName>
    <definedName name="_Toc340140678" localSheetId="1">SM!#REF!</definedName>
    <definedName name="_Toc340140678" localSheetId="3">TxD!#REF!</definedName>
    <definedName name="_Toc340140679" localSheetId="2">MdH!#REF!</definedName>
    <definedName name="_Toc340140679" localSheetId="1">SM!#REF!</definedName>
    <definedName name="_Toc340140679" localSheetId="3">TxD!#REF!</definedName>
    <definedName name="_Toc340140680" localSheetId="2">MdH!#REF!</definedName>
    <definedName name="_Toc340140680" localSheetId="1">SM!#REF!</definedName>
    <definedName name="_Toc340140680" localSheetId="3">TxD!#REF!</definedName>
    <definedName name="_Toc340140681" localSheetId="2">MdH!#REF!</definedName>
    <definedName name="_Toc340140681" localSheetId="1">SM!#REF!</definedName>
    <definedName name="_Toc340140681" localSheetId="3">TxD!#REF!</definedName>
    <definedName name="_xlnm.Extract" localSheetId="2">#REF!</definedName>
    <definedName name="_xlnm.Extract" localSheetId="5">#REF!</definedName>
    <definedName name="_xlnm.Extract" localSheetId="4">#REF!</definedName>
    <definedName name="_xlnm.Extract" localSheetId="7">#REF!</definedName>
    <definedName name="_xlnm.Extract" localSheetId="9">#REF!</definedName>
    <definedName name="_xlnm.Extract" localSheetId="8">#REF!</definedName>
    <definedName name="_xlnm.Extract" localSheetId="1">#REF!</definedName>
    <definedName name="_xlnm.Extract" localSheetId="3">#REF!</definedName>
    <definedName name="_xlnm.Extract">#REF!</definedName>
    <definedName name="_xlnm.Print_Area" localSheetId="2">#REF!</definedName>
    <definedName name="_xlnm.Print_Area" localSheetId="5">#REF!</definedName>
    <definedName name="_xlnm.Print_Area" localSheetId="4">#REF!</definedName>
    <definedName name="_xlnm.Print_Area" localSheetId="7">#REF!</definedName>
    <definedName name="_xlnm.Print_Area" localSheetId="9">#REF!</definedName>
    <definedName name="_xlnm.Print_Area" localSheetId="8">#REF!</definedName>
    <definedName name="_xlnm.Print_Area" localSheetId="1">#REF!</definedName>
    <definedName name="_xlnm.Print_Area" localSheetId="3">#REF!</definedName>
    <definedName name="_xlnm.Print_Area">#REF!</definedName>
    <definedName name="_xlnm.Database" localSheetId="2">#REF!</definedName>
    <definedName name="_xlnm.Database" localSheetId="5">#REF!</definedName>
    <definedName name="_xlnm.Database" localSheetId="4">#REF!</definedName>
    <definedName name="_xlnm.Database" localSheetId="7">#REF!</definedName>
    <definedName name="_xlnm.Database" localSheetId="9">#REF!</definedName>
    <definedName name="_xlnm.Database" localSheetId="8">#REF!</definedName>
    <definedName name="_xlnm.Database" localSheetId="1">#REF!</definedName>
    <definedName name="_xlnm.Database" localSheetId="3">#REF!</definedName>
    <definedName name="_xlnm.Database">#REF!</definedName>
    <definedName name="EV__MEMORYCVW__LIBRO5_SOCIEDAD_REL" hidden="1">"I_A002"</definedName>
    <definedName name="EV__MEMORYCVW__LIBRO5_TIEMPO" hidden="1">"2008.DEC"</definedName>
    <definedName name="EV__MEMORYCVW__LIBRO5_TIPO_MOVIM" hidden="1">"F_CLO"</definedName>
    <definedName name="EV__MEMORYCVW__LIBRO5_VERSION" hidden="1">"ACTUAL"</definedName>
    <definedName name="EV__WBEVMODE__" hidden="1">0</definedName>
    <definedName name="felipe" localSheetId="2">#REF!</definedName>
    <definedName name="felipe" localSheetId="5">#REF!</definedName>
    <definedName name="felipe" localSheetId="4">#REF!</definedName>
    <definedName name="felipe" localSheetId="7">#REF!</definedName>
    <definedName name="felipe" localSheetId="9">#REF!</definedName>
    <definedName name="felipe" localSheetId="8">#REF!</definedName>
    <definedName name="felipe" localSheetId="1">#REF!</definedName>
    <definedName name="felipe" localSheetId="3">#REF!</definedName>
    <definedName name="felipe">#REF!</definedName>
    <definedName name="_xlnm.Recorder">[1]Macro1!$A$1:$A$65536</definedName>
    <definedName name="HIPERMERCADOS">[2]RESUMO!$A$5:$AJ$17</definedName>
    <definedName name="plotting.DialogEnd" localSheetId="5">RF!plotting.DialogEnd</definedName>
    <definedName name="plotting.DialogEnd">#N/A</definedName>
    <definedName name="plotting.DialogOK" localSheetId="5">RF!plotting.DialogOK</definedName>
    <definedName name="plotting.DialogOK">#N/A</definedName>
    <definedName name="_xlnm.Print_Titles" localSheetId="2">#REF!</definedName>
    <definedName name="_xlnm.Print_Titles" localSheetId="5">#REF!</definedName>
    <definedName name="_xlnm.Print_Titles" localSheetId="4">#REF!</definedName>
    <definedName name="_xlnm.Print_Titles" localSheetId="7">#REF!</definedName>
    <definedName name="_xlnm.Print_Titles" localSheetId="9">#REF!</definedName>
    <definedName name="_xlnm.Print_Titles" localSheetId="8">#REF!</definedName>
    <definedName name="_xlnm.Print_Titles" localSheetId="1">#REF!</definedName>
    <definedName name="_xlnm.Print_Titles" localSheetId="3">#REF!</definedName>
    <definedName name="_xlnm.Print_Titles">#REF!</definedName>
    <definedName name="VA_ircso">[3]Passivo!A$18-[3]Passivo!XFC$18</definedName>
    <definedName name="VA_muhip">[3]Ativo!A$26-[3]Ativo!XFC$26</definedName>
    <definedName name="VA_muout" localSheetId="5">SUM([3]Ativo!A$27:A$31)-SUM([3]Ativo!XFC$27:XFC$31)</definedName>
    <definedName name="VA_notas">[3]Ativo!A$16-[3]Ativo!XFC$16</definedName>
    <definedName name="VA_obrcp">[3]Passivo!A$12-[3]Passivo!XFC$12</definedName>
    <definedName name="VA_obrlp">[3]Passivo!A$38-[3]Passivo!XFC$38</definedName>
    <definedName name="VA_ocpcp">[3]Passivo!A$23-[3]Passivo!XFC$23</definedName>
    <definedName name="VA_ocplp">[3]Passivo!A$32-[3]Passivo!XFC$32</definedName>
    <definedName name="VA_partic">#REF!-#REF!</definedName>
    <definedName name="VA_patlq" localSheetId="5">(SUM([3]Passivo!A$44:'[3]Passivo'!A$46)-SUM([3]Passivo!XFC$44:'[3]Passivo'!XFC$46))</definedName>
    <definedName name="VA_provi">#REF!-#REF!</definedName>
    <definedName name="VA_realp">#REF!-#REF!+#REF!-#REF!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9" l="1"/>
  <c r="G14" i="10" l="1"/>
  <c r="H14" i="10"/>
  <c r="L14" i="10"/>
  <c r="H8" i="10"/>
  <c r="G8" i="10"/>
  <c r="K8" i="10"/>
  <c r="L8" i="10"/>
  <c r="D8" i="10"/>
  <c r="C8" i="10" l="1"/>
  <c r="E8" i="10" s="1"/>
  <c r="I8" i="10"/>
  <c r="M8" i="10"/>
  <c r="K14" i="10"/>
  <c r="M14" i="10"/>
  <c r="I14" i="10"/>
  <c r="K20" i="11" l="1"/>
  <c r="C11" i="11"/>
  <c r="D11" i="11"/>
  <c r="E11" i="11" s="1"/>
  <c r="D36" i="8"/>
  <c r="H11" i="11"/>
  <c r="D19" i="8"/>
  <c r="G36" i="8"/>
  <c r="C20" i="11"/>
  <c r="H19" i="8"/>
  <c r="G11" i="11"/>
  <c r="H36" i="8"/>
  <c r="D20" i="11"/>
  <c r="C36" i="8"/>
  <c r="E36" i="8" s="1"/>
  <c r="O36" i="8"/>
  <c r="G20" i="11"/>
  <c r="L20" i="11"/>
  <c r="M20" i="11" s="1"/>
  <c r="P36" i="8"/>
  <c r="H20" i="11"/>
  <c r="I36" i="8" l="1"/>
  <c r="E20" i="11"/>
  <c r="Q36" i="8"/>
  <c r="I11" i="11"/>
  <c r="I20" i="11"/>
  <c r="L11" i="11" l="1"/>
  <c r="K36" i="8"/>
  <c r="L36" i="8" l="1"/>
  <c r="M36" i="8" s="1"/>
  <c r="K11" i="11"/>
  <c r="M11" i="11" s="1"/>
  <c r="L19" i="8"/>
  <c r="C19" i="8" l="1"/>
  <c r="E19" i="8" s="1"/>
  <c r="O19" i="8" l="1"/>
  <c r="P19" i="8" l="1"/>
  <c r="Q19" i="8" s="1"/>
  <c r="G19" i="8" l="1"/>
  <c r="K19" i="8" l="1"/>
  <c r="M19" i="8" s="1"/>
  <c r="H7" i="14" l="1"/>
  <c r="F7" i="14"/>
  <c r="E7" i="14"/>
  <c r="D7" i="14"/>
  <c r="C7" i="14"/>
  <c r="G7" i="14" l="1"/>
</calcChain>
</file>

<file path=xl/sharedStrings.xml><?xml version="1.0" encoding="utf-8"?>
<sst xmlns="http://schemas.openxmlformats.org/spreadsheetml/2006/main" count="630" uniqueCount="147">
  <si>
    <t>N° de Tiendas</t>
  </si>
  <si>
    <t xml:space="preserve">% Arrendado </t>
  </si>
  <si>
    <t>Chile</t>
  </si>
  <si>
    <t>Argentina</t>
  </si>
  <si>
    <t>Brasil</t>
  </si>
  <si>
    <t>Perú</t>
  </si>
  <si>
    <t>Colombia</t>
  </si>
  <si>
    <t>Supermercados</t>
  </si>
  <si>
    <t>Mejoramiento del Hogar</t>
  </si>
  <si>
    <t>SUPERMERCADO</t>
  </si>
  <si>
    <t>MEJORAMIENTO DEL HOGAR</t>
  </si>
  <si>
    <t>Tiendas por Departamento</t>
  </si>
  <si>
    <t>TIENDAS POR DEPARTAMENTO</t>
  </si>
  <si>
    <t>Indicadores de Retail Financiero</t>
  </si>
  <si>
    <t>CHILE</t>
  </si>
  <si>
    <t>Provisión sobre Cartera Vencida</t>
  </si>
  <si>
    <t>Saldo Deuda &gt;90 (%)</t>
  </si>
  <si>
    <t>Castigos Netos Anualizados / Saldo Promedio Periodo (%)</t>
  </si>
  <si>
    <t>Cartera Renegociada (%)</t>
  </si>
  <si>
    <t>% de Ventas con Tarjeta sobre Ventas Totales</t>
  </si>
  <si>
    <t>ARGENTINA</t>
  </si>
  <si>
    <t>PERÚ</t>
  </si>
  <si>
    <t>COLOMBIA</t>
  </si>
  <si>
    <t>RETAIL FINANCIERO</t>
  </si>
  <si>
    <t>N° de Centros Comerciales</t>
  </si>
  <si>
    <t>Tasas de Ocupación</t>
  </si>
  <si>
    <t>Cencosud Shopping</t>
  </si>
  <si>
    <t>Ubicaciones No IPO</t>
  </si>
  <si>
    <t>Centros Comerciales</t>
  </si>
  <si>
    <t>SHOPPING CENTERS</t>
  </si>
  <si>
    <t>GLA EERR</t>
  </si>
  <si>
    <t>GLA TOTAL</t>
  </si>
  <si>
    <t>Visitas (miles)</t>
  </si>
  <si>
    <t>Var%</t>
  </si>
  <si>
    <t>Portal Talcahuano</t>
  </si>
  <si>
    <t>Portal Valdivia</t>
  </si>
  <si>
    <t>Trascaja</t>
  </si>
  <si>
    <t>Ubicaciones IPO</t>
  </si>
  <si>
    <t>TOTAL CHILE</t>
  </si>
  <si>
    <t>Ventas EERR (CLP 'MM)</t>
  </si>
  <si>
    <t>Ventas (CLP 'MM)</t>
  </si>
  <si>
    <t>Unicenter</t>
  </si>
  <si>
    <t>Portal Plaza Oeste</t>
  </si>
  <si>
    <t>Portal Palmas del Pliar</t>
  </si>
  <si>
    <t>Portal Rosario</t>
  </si>
  <si>
    <t>Portal Patagonia</t>
  </si>
  <si>
    <t>Portal Lomas</t>
  </si>
  <si>
    <t>Portal Tucuman</t>
  </si>
  <si>
    <t>Portal Escobar</t>
  </si>
  <si>
    <t>Portal los Andes</t>
  </si>
  <si>
    <t>Portal Trelew</t>
  </si>
  <si>
    <t>Portal Salta</t>
  </si>
  <si>
    <t>Portal Santiago Del Estero</t>
  </si>
  <si>
    <t>TOTAL ARGENTINA</t>
  </si>
  <si>
    <t>Ventas EERR (ARS 'MM)</t>
  </si>
  <si>
    <t>Ventas (ARS 'MM)</t>
  </si>
  <si>
    <t>Plaza Lima Sur</t>
  </si>
  <si>
    <t xml:space="preserve">Balta </t>
  </si>
  <si>
    <t>Plaza Camacho</t>
  </si>
  <si>
    <t>TOTAL PERÚ</t>
  </si>
  <si>
    <t>Visitas (Miles)</t>
  </si>
  <si>
    <t>Ventas (PEN 'MM)</t>
  </si>
  <si>
    <t>Otros</t>
  </si>
  <si>
    <t>TOTAL COLOMBIA</t>
  </si>
  <si>
    <t>Ventas (COP 'MM)</t>
  </si>
  <si>
    <t>SHOPPING CHILE</t>
  </si>
  <si>
    <t>SHOPPING ARGENTINA</t>
  </si>
  <si>
    <t>SHOPPING PERÚ</t>
  </si>
  <si>
    <t>SHOPPING COLOMBIA</t>
  </si>
  <si>
    <t>SSS Nominal</t>
  </si>
  <si>
    <t>Saldo Deuda Neta (MM CLP)</t>
  </si>
  <si>
    <t>Saldo Deuda Neta (M ARS)</t>
  </si>
  <si>
    <t>Saldo Deuda Neta (M PEN)</t>
  </si>
  <si>
    <t>Saldo Deuda Neta (M BRL)</t>
  </si>
  <si>
    <t>Saldo Deuda Neta (MM COP)</t>
  </si>
  <si>
    <t>1 Las Torres son parte del IPO y están incluidas dentro de las 33 ubicaciones como el Complejo Costanera Center</t>
  </si>
  <si>
    <t>DATOS NO CONTABLES</t>
  </si>
  <si>
    <t>Castigos Brutos (M ARS)</t>
  </si>
  <si>
    <t>Recuperos (M ARS)</t>
  </si>
  <si>
    <t>Castigos Netos (M ARS)</t>
  </si>
  <si>
    <t>Castigos Brutos (MM CLP)</t>
  </si>
  <si>
    <t>Recuperos (MM CLP)</t>
  </si>
  <si>
    <t>Castigos Netos (MM CLP)</t>
  </si>
  <si>
    <t>Castigos Brutos (M PEN)</t>
  </si>
  <si>
    <t>Recuperos (M PEN)</t>
  </si>
  <si>
    <t>Castigos Netos (M PEN)</t>
  </si>
  <si>
    <t>BRASIL</t>
  </si>
  <si>
    <t>Castigos Brutos (M BRL)</t>
  </si>
  <si>
    <t>Recuperos (M BRL)</t>
  </si>
  <si>
    <t>Castigos Netos (M BRL)</t>
  </si>
  <si>
    <t>Castigos Brutos (MM COP)</t>
  </si>
  <si>
    <t>Recuperos (MM COP)</t>
  </si>
  <si>
    <t>Castigos Netos (MM COP)</t>
  </si>
  <si>
    <t>1T22</t>
  </si>
  <si>
    <t>CASH&amp;CARRY</t>
  </si>
  <si>
    <t>Total</t>
  </si>
  <si>
    <t>2T22</t>
  </si>
  <si>
    <t>Supermercado</t>
  </si>
  <si>
    <t>Retail Financiero</t>
  </si>
  <si>
    <t>Shopping Center - Chile</t>
  </si>
  <si>
    <t>Shopping Centers</t>
  </si>
  <si>
    <t>Shopping Center - Argentina</t>
  </si>
  <si>
    <t>Shopping Center - Perú</t>
  </si>
  <si>
    <t>Shopping Center - Colombia</t>
  </si>
  <si>
    <t>Canal Online - E-commerce</t>
  </si>
  <si>
    <t>Superficie de Ventas (m2) totales</t>
  </si>
  <si>
    <t>Power Center / Otros</t>
  </si>
  <si>
    <t>3T22</t>
  </si>
  <si>
    <t>USA</t>
  </si>
  <si>
    <t>N.A.</t>
  </si>
  <si>
    <t>SS Tickets</t>
  </si>
  <si>
    <t>Ticket Promedio</t>
  </si>
  <si>
    <t>Estados Unidos</t>
  </si>
  <si>
    <t>1 Incluye Supermercado, Hipermercado, Cash&amp;Carry y Convenience</t>
  </si>
  <si>
    <t>1 Venta SSS incluye las tiendas abiertas al menos el 2/3 del trimestre, no incluye remodelaciones</t>
  </si>
  <si>
    <t>1 Incluye Estaciones de Servicio, Farmacias, Delicatessen, Electroshow</t>
  </si>
  <si>
    <t>&lt;</t>
  </si>
  <si>
    <t>4T22</t>
  </si>
  <si>
    <t>Total Formatos Supermercado</t>
  </si>
  <si>
    <t>Mejoramiento</t>
  </si>
  <si>
    <t>del Hogar</t>
  </si>
  <si>
    <t xml:space="preserve">Tiendas por </t>
  </si>
  <si>
    <t>Departamento</t>
  </si>
  <si>
    <t>Evolutivo SSS y GMV</t>
  </si>
  <si>
    <t>1T23</t>
  </si>
  <si>
    <t xml:space="preserve">Nominal SSS </t>
  </si>
  <si>
    <r>
      <t>Superficie de Ventas (m</t>
    </r>
    <r>
      <rPr>
        <b/>
        <vertAlign val="superscript"/>
        <sz val="11"/>
        <rFont val="Calibri Light"/>
        <family val="2"/>
        <scheme val="major"/>
      </rPr>
      <t>2</t>
    </r>
    <r>
      <rPr>
        <b/>
        <sz val="11"/>
        <rFont val="Calibri Light"/>
        <family val="2"/>
        <scheme val="major"/>
      </rPr>
      <t>)</t>
    </r>
  </si>
  <si>
    <t>2T23</t>
  </si>
  <si>
    <r>
      <t>Venta Mismas Tiendas (Física)</t>
    </r>
    <r>
      <rPr>
        <b/>
        <vertAlign val="superscript"/>
        <sz val="11"/>
        <color rgb="FF0569B3"/>
        <rFont val="Calibri Light"/>
        <family val="2"/>
        <scheme val="major"/>
      </rPr>
      <t>1</t>
    </r>
  </si>
  <si>
    <r>
      <t>Venta Mismas Tiendas (Físicas)</t>
    </r>
    <r>
      <rPr>
        <b/>
        <vertAlign val="superscript"/>
        <sz val="11"/>
        <color rgb="FF0569B3"/>
        <rFont val="Calibri Light"/>
        <family val="2"/>
        <scheme val="major"/>
      </rPr>
      <t>1</t>
    </r>
  </si>
  <si>
    <r>
      <t>Torres</t>
    </r>
    <r>
      <rPr>
        <vertAlign val="superscript"/>
        <sz val="11"/>
        <rFont val="Calibri Light"/>
        <family val="2"/>
        <scheme val="major"/>
      </rPr>
      <t>1</t>
    </r>
  </si>
  <si>
    <r>
      <t>OTROS</t>
    </r>
    <r>
      <rPr>
        <b/>
        <vertAlign val="superscript"/>
        <sz val="11"/>
        <color rgb="FF0569B3"/>
        <rFont val="Calibri Light"/>
        <family val="2"/>
        <scheme val="major"/>
      </rPr>
      <t>1</t>
    </r>
  </si>
  <si>
    <r>
      <t>GLA 3</t>
    </r>
    <r>
      <rPr>
        <b/>
        <vertAlign val="superscript"/>
        <sz val="11"/>
        <color rgb="FF0569B3"/>
        <rFont val="Calibri Light"/>
        <family val="2"/>
        <scheme val="major"/>
      </rPr>
      <t>ros</t>
    </r>
  </si>
  <si>
    <r>
      <t>Ventas 3</t>
    </r>
    <r>
      <rPr>
        <b/>
        <vertAlign val="superscript"/>
        <sz val="11"/>
        <color rgb="FF0569B3"/>
        <rFont val="Calibri Light"/>
        <family val="2"/>
        <scheme val="major"/>
      </rPr>
      <t>ros</t>
    </r>
    <r>
      <rPr>
        <b/>
        <sz val="11"/>
        <color rgb="FF0569B3"/>
        <rFont val="Calibri Light"/>
        <family val="2"/>
        <scheme val="major"/>
      </rPr>
      <t xml:space="preserve"> (CLP 'MM)</t>
    </r>
  </si>
  <si>
    <r>
      <t>GLA 3</t>
    </r>
    <r>
      <rPr>
        <b/>
        <vertAlign val="superscript"/>
        <sz val="12"/>
        <color rgb="FF0569B3"/>
        <rFont val="Calibri Light"/>
        <family val="2"/>
        <scheme val="major"/>
      </rPr>
      <t>ros</t>
    </r>
  </si>
  <si>
    <r>
      <t>Ventas 3</t>
    </r>
    <r>
      <rPr>
        <b/>
        <vertAlign val="superscript"/>
        <sz val="12"/>
        <color rgb="FF0569B3"/>
        <rFont val="Calibri Light"/>
        <family val="2"/>
        <scheme val="major"/>
      </rPr>
      <t>ros</t>
    </r>
    <r>
      <rPr>
        <b/>
        <sz val="12"/>
        <color rgb="FF0569B3"/>
        <rFont val="Calibri Light"/>
        <family val="2"/>
        <scheme val="major"/>
      </rPr>
      <t xml:space="preserve"> (ARS 'MM)</t>
    </r>
  </si>
  <si>
    <r>
      <t>Ingresos 3</t>
    </r>
    <r>
      <rPr>
        <b/>
        <vertAlign val="superscript"/>
        <sz val="12"/>
        <color rgb="FF0569B3"/>
        <rFont val="Calibri Light"/>
        <family val="2"/>
        <scheme val="major"/>
      </rPr>
      <t>ros</t>
    </r>
    <r>
      <rPr>
        <b/>
        <sz val="12"/>
        <color rgb="FF0569B3"/>
        <rFont val="Calibri Light"/>
        <family val="2"/>
        <scheme val="major"/>
      </rPr>
      <t xml:space="preserve"> (ARS 'MM)</t>
    </r>
  </si>
  <si>
    <r>
      <t>Ingresos 3</t>
    </r>
    <r>
      <rPr>
        <b/>
        <vertAlign val="superscript"/>
        <sz val="11"/>
        <color rgb="FF0569B3"/>
        <rFont val="Calibri Light"/>
        <family val="2"/>
        <scheme val="major"/>
      </rPr>
      <t>ros</t>
    </r>
    <r>
      <rPr>
        <b/>
        <sz val="11"/>
        <color rgb="FF0569B3"/>
        <rFont val="Calibri Light"/>
        <family val="2"/>
        <scheme val="major"/>
      </rPr>
      <t xml:space="preserve"> (PEN 'MM)</t>
    </r>
  </si>
  <si>
    <r>
      <t>Ingresos 3</t>
    </r>
    <r>
      <rPr>
        <b/>
        <vertAlign val="superscript"/>
        <sz val="11"/>
        <color rgb="FF0569B3"/>
        <rFont val="Calibri Light"/>
        <family val="2"/>
        <scheme val="major"/>
      </rPr>
      <t>ros</t>
    </r>
    <r>
      <rPr>
        <b/>
        <sz val="11"/>
        <color rgb="FF0569B3"/>
        <rFont val="Calibri Light"/>
        <family val="2"/>
        <scheme val="major"/>
      </rPr>
      <t xml:space="preserve"> (COP 'MM)</t>
    </r>
  </si>
  <si>
    <t>6M23</t>
  </si>
  <si>
    <t>6M22</t>
  </si>
  <si>
    <t xml:space="preserve">Evolutivo SSS </t>
  </si>
  <si>
    <r>
      <t>TOTAL FORMATOS SUPERMERCADO</t>
    </r>
    <r>
      <rPr>
        <b/>
        <vertAlign val="superscript"/>
        <sz val="12"/>
        <color rgb="FF0569B3"/>
        <rFont val="Calibri Light"/>
        <family val="2"/>
        <scheme val="major"/>
      </rPr>
      <t>1</t>
    </r>
  </si>
  <si>
    <t>CONVENIENCE</t>
  </si>
  <si>
    <r>
      <t>Ingresos 3</t>
    </r>
    <r>
      <rPr>
        <b/>
        <vertAlign val="superscript"/>
        <sz val="12"/>
        <color rgb="FF0569B3"/>
        <rFont val="Calibri Light"/>
        <family val="2"/>
      </rPr>
      <t>ros</t>
    </r>
    <r>
      <rPr>
        <b/>
        <sz val="12"/>
        <color rgb="FF0569B3"/>
        <rFont val="Calibri Light"/>
        <family val="2"/>
      </rPr>
      <t xml:space="preserve"> </t>
    </r>
    <r>
      <rPr>
        <b/>
        <sz val="11"/>
        <color rgb="FF0569B3"/>
        <rFont val="Calibri Light"/>
        <family val="2"/>
        <scheme val="major"/>
      </rPr>
      <t>(CLP 'MM)</t>
    </r>
  </si>
  <si>
    <t>N.A</t>
  </si>
  <si>
    <t>n.a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</si>
</sst>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_ * #,##0_ ;_ * \-#,##0_ ;_ * &quot;-&quot;??_ ;_ @_ "/>
    <numFmt numFmtId="166" formatCode="#,##0.0"/>
    <numFmt numFmtId="167" formatCode="_ * #,##0.0_ ;_ * \-#,##0.0_ ;_ * &quot;-&quot;_ ;_ @_ "/>
    <numFmt numFmtId="168" formatCode="0.0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b/>
      <sz val="8"/>
      <name val="Calibri Light"/>
      <family val="2"/>
      <scheme val="major"/>
    </font>
    <font>
      <sz val="8"/>
      <name val="Calibri Light"/>
      <family val="2"/>
      <scheme val="major"/>
    </font>
    <font>
      <b/>
      <sz val="11"/>
      <color rgb="FF0569B3"/>
      <name val="Calibri Light"/>
      <family val="2"/>
      <scheme val="major"/>
    </font>
    <font>
      <b/>
      <vertAlign val="superscript"/>
      <sz val="11"/>
      <color rgb="FF0569B3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b/>
      <vertAlign val="superscript"/>
      <sz val="11"/>
      <name val="Calibri Light"/>
      <family val="2"/>
      <scheme val="major"/>
    </font>
    <font>
      <b/>
      <sz val="11"/>
      <color theme="1" tint="0.249977111117893"/>
      <name val="Calibri Light"/>
      <family val="2"/>
      <scheme val="major"/>
    </font>
    <font>
      <i/>
      <sz val="9"/>
      <name val="Calibri Light"/>
      <family val="2"/>
      <scheme val="major"/>
    </font>
    <font>
      <b/>
      <sz val="11"/>
      <color rgb="FF595959"/>
      <name val="Calibri Light"/>
      <family val="2"/>
      <scheme val="major"/>
    </font>
    <font>
      <i/>
      <sz val="9"/>
      <color theme="1"/>
      <name val="Calibri Light"/>
      <family val="2"/>
      <scheme val="major"/>
    </font>
    <font>
      <i/>
      <sz val="8"/>
      <name val="Calibri Light"/>
      <family val="2"/>
      <scheme val="major"/>
    </font>
    <font>
      <b/>
      <sz val="11"/>
      <color theme="4"/>
      <name val="Calibri Light"/>
      <family val="2"/>
      <scheme val="major"/>
    </font>
    <font>
      <sz val="11"/>
      <color theme="0" tint="-0.499984740745262"/>
      <name val="Calibri Light"/>
      <family val="2"/>
      <scheme val="major"/>
    </font>
    <font>
      <b/>
      <sz val="16"/>
      <color rgb="FF0569B3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1"/>
      <color theme="5"/>
      <name val="Calibri Light"/>
      <family val="2"/>
      <scheme val="major"/>
    </font>
    <font>
      <sz val="11"/>
      <color theme="4" tint="-0.499984740745262"/>
      <name val="Calibri Light"/>
      <family val="2"/>
      <scheme val="major"/>
    </font>
    <font>
      <i/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sz val="11"/>
      <color rgb="FF003366"/>
      <name val="Calibri Light"/>
      <family val="2"/>
      <scheme val="major"/>
    </font>
    <font>
      <vertAlign val="superscript"/>
      <sz val="1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0569B3"/>
      <name val="Calibri"/>
      <family val="2"/>
      <scheme val="minor"/>
    </font>
    <font>
      <sz val="11"/>
      <color theme="0"/>
      <name val="Calibri Light"/>
      <family val="2"/>
      <scheme val="major"/>
    </font>
    <font>
      <sz val="11"/>
      <color theme="1" tint="0.499984740745262"/>
      <name val="Calibri Light"/>
      <family val="2"/>
      <scheme val="major"/>
    </font>
    <font>
      <b/>
      <sz val="11"/>
      <color rgb="FFFFFFFF"/>
      <name val="Calibri Light"/>
      <family val="2"/>
      <scheme val="major"/>
    </font>
    <font>
      <b/>
      <sz val="48"/>
      <color theme="3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1"/>
      <color rgb="FF0080FF"/>
      <name val="Calibri Light"/>
      <family val="2"/>
    </font>
    <font>
      <b/>
      <sz val="12"/>
      <color rgb="FF0080FF"/>
      <name val="Calibri Light"/>
      <family val="2"/>
    </font>
    <font>
      <sz val="11"/>
      <name val="Calibri Light"/>
      <family val="2"/>
    </font>
    <font>
      <b/>
      <sz val="11"/>
      <color rgb="FF404040"/>
      <name val="Calibri Light"/>
      <family val="2"/>
    </font>
    <font>
      <b/>
      <sz val="12"/>
      <color rgb="FF0569B3"/>
      <name val="Calibri Light"/>
      <family val="2"/>
    </font>
    <font>
      <b/>
      <sz val="11"/>
      <color theme="0"/>
      <name val="Calibri Light"/>
      <family val="2"/>
    </font>
    <font>
      <b/>
      <sz val="12"/>
      <color rgb="FF0569B3"/>
      <name val="Calibri Light"/>
      <family val="2"/>
      <scheme val="major"/>
    </font>
    <font>
      <b/>
      <vertAlign val="superscript"/>
      <sz val="12"/>
      <color rgb="FF0569B3"/>
      <name val="Calibri Light"/>
      <family val="2"/>
      <scheme val="major"/>
    </font>
    <font>
      <sz val="10"/>
      <color rgb="FF3B3838"/>
      <name val="Calibri Light"/>
      <family val="2"/>
      <scheme val="major"/>
    </font>
    <font>
      <b/>
      <sz val="11"/>
      <color rgb="FF0080FF"/>
      <name val="Calibri Light"/>
      <family val="2"/>
      <scheme val="major"/>
    </font>
    <font>
      <b/>
      <sz val="10"/>
      <color rgb="FF0080FF"/>
      <name val="Calibri Light"/>
      <family val="2"/>
      <scheme val="major"/>
    </font>
    <font>
      <sz val="11"/>
      <color rgb="FF0080FF"/>
      <name val="Calibri Light"/>
      <family val="2"/>
      <scheme val="major"/>
    </font>
    <font>
      <sz val="11"/>
      <color rgb="FF0080FF"/>
      <name val="Calibri"/>
      <family val="2"/>
      <scheme val="minor"/>
    </font>
    <font>
      <b/>
      <sz val="16"/>
      <color rgb="FF0080FF"/>
      <name val="Calibri Light"/>
      <family val="2"/>
      <scheme val="major"/>
    </font>
    <font>
      <sz val="8"/>
      <color rgb="FF0080FF"/>
      <name val="Calibri Light"/>
      <family val="2"/>
      <scheme val="major"/>
    </font>
    <font>
      <b/>
      <vertAlign val="superscript"/>
      <sz val="12"/>
      <color rgb="FF0569B3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569B3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rgb="FF0569B3"/>
      </top>
      <bottom style="thin">
        <color rgb="FF0569B3"/>
      </bottom>
      <diagonal/>
    </border>
    <border>
      <left/>
      <right/>
      <top/>
      <bottom style="thin">
        <color rgb="FF0569B3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rgb="FF0569B3"/>
      </top>
      <bottom/>
      <diagonal/>
    </border>
    <border>
      <left/>
      <right/>
      <top/>
      <bottom style="thin">
        <color rgb="FF0080FF"/>
      </bottom>
      <diagonal/>
    </border>
    <border>
      <left/>
      <right/>
      <top style="thin">
        <color rgb="FF0080FF"/>
      </top>
      <bottom style="thin">
        <color rgb="FF0080FF"/>
      </bottom>
      <diagonal/>
    </border>
    <border>
      <left/>
      <right/>
      <top style="thin">
        <color rgb="FF0080FF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8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2" borderId="0" xfId="0" applyFont="1" applyFill="1"/>
    <xf numFmtId="0" fontId="8" fillId="0" borderId="0" xfId="0" applyFont="1" applyAlignment="1">
      <alignment horizontal="center" vertical="center" wrapText="1"/>
    </xf>
    <xf numFmtId="0" fontId="10" fillId="2" borderId="0" xfId="0" applyFont="1" applyFill="1"/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1" fontId="11" fillId="0" borderId="0" xfId="2" applyFont="1" applyFill="1" applyBorder="1" applyAlignment="1">
      <alignment horizontal="center" vertical="center" wrapText="1"/>
    </xf>
    <xf numFmtId="41" fontId="11" fillId="0" borderId="0" xfId="2" applyFont="1" applyFill="1" applyBorder="1" applyAlignment="1">
      <alignment horizontal="right" vertical="center" wrapText="1"/>
    </xf>
    <xf numFmtId="164" fontId="11" fillId="0" borderId="0" xfId="3" applyNumberFormat="1" applyFont="1" applyFill="1" applyBorder="1" applyAlignment="1">
      <alignment horizontal="center" vertical="center" wrapText="1"/>
    </xf>
    <xf numFmtId="41" fontId="12" fillId="0" borderId="0" xfId="2" applyFont="1" applyFill="1" applyBorder="1"/>
    <xf numFmtId="0" fontId="12" fillId="0" borderId="0" xfId="0" applyFont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164" fontId="11" fillId="0" borderId="3" xfId="3" applyNumberFormat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6" fillId="2" borderId="0" xfId="0" applyFont="1" applyFill="1"/>
    <xf numFmtId="0" fontId="11" fillId="0" borderId="0" xfId="0" applyFont="1"/>
    <xf numFmtId="0" fontId="14" fillId="0" borderId="2" xfId="0" applyFont="1" applyBorder="1"/>
    <xf numFmtId="41" fontId="14" fillId="0" borderId="2" xfId="2" applyFont="1" applyFill="1" applyBorder="1" applyAlignment="1">
      <alignment horizontal="center"/>
    </xf>
    <xf numFmtId="164" fontId="14" fillId="0" borderId="2" xfId="3" applyNumberFormat="1" applyFont="1" applyFill="1" applyBorder="1" applyAlignment="1">
      <alignment horizontal="center"/>
    </xf>
    <xf numFmtId="41" fontId="14" fillId="0" borderId="2" xfId="2" applyFont="1" applyFill="1" applyBorder="1" applyAlignment="1">
      <alignment horizontal="right"/>
    </xf>
    <xf numFmtId="0" fontId="11" fillId="0" borderId="7" xfId="0" applyFont="1" applyBorder="1" applyAlignment="1">
      <alignment vertical="center" wrapText="1"/>
    </xf>
    <xf numFmtId="164" fontId="11" fillId="0" borderId="7" xfId="3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1" fillId="0" borderId="2" xfId="0" applyFont="1" applyBorder="1" applyAlignment="1">
      <alignment vertical="center" wrapText="1"/>
    </xf>
    <xf numFmtId="164" fontId="11" fillId="0" borderId="2" xfId="3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 vertical="center" wrapText="1"/>
    </xf>
    <xf numFmtId="0" fontId="4" fillId="2" borderId="0" xfId="0" applyFont="1" applyFill="1"/>
    <xf numFmtId="0" fontId="20" fillId="2" borderId="0" xfId="0" applyFont="1" applyFill="1" applyAlignment="1">
      <alignment horizontal="left" indent="3"/>
    </xf>
    <xf numFmtId="164" fontId="20" fillId="2" borderId="0" xfId="0" applyNumberFormat="1" applyFont="1" applyFill="1" applyAlignment="1">
      <alignment horizontal="left" indent="3"/>
    </xf>
    <xf numFmtId="0" fontId="20" fillId="2" borderId="0" xfId="3" applyNumberFormat="1" applyFont="1" applyFill="1" applyAlignment="1">
      <alignment horizontal="right" vertical="center" wrapText="1"/>
    </xf>
    <xf numFmtId="0" fontId="21" fillId="0" borderId="0" xfId="0" applyFont="1"/>
    <xf numFmtId="0" fontId="2" fillId="0" borderId="0" xfId="0" applyFont="1"/>
    <xf numFmtId="0" fontId="22" fillId="4" borderId="2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41" fontId="11" fillId="0" borderId="0" xfId="2" applyFont="1" applyAlignment="1">
      <alignment horizontal="right" vertical="center"/>
    </xf>
    <xf numFmtId="164" fontId="11" fillId="0" borderId="0" xfId="3" applyNumberFormat="1" applyFont="1" applyFill="1" applyBorder="1" applyAlignment="1">
      <alignment horizontal="right" vertical="center"/>
    </xf>
    <xf numFmtId="0" fontId="22" fillId="4" borderId="2" xfId="0" applyFont="1" applyFill="1" applyBorder="1" applyAlignment="1">
      <alignment vertical="center"/>
    </xf>
    <xf numFmtId="41" fontId="22" fillId="4" borderId="2" xfId="2" applyFont="1" applyFill="1" applyBorder="1" applyAlignment="1">
      <alignment horizontal="right" vertical="center"/>
    </xf>
    <xf numFmtId="164" fontId="22" fillId="4" borderId="2" xfId="3" applyNumberFormat="1" applyFont="1" applyFill="1" applyBorder="1" applyAlignment="1">
      <alignment horizontal="right" vertical="center"/>
    </xf>
    <xf numFmtId="164" fontId="22" fillId="0" borderId="0" xfId="3" applyNumberFormat="1" applyFont="1" applyFill="1" applyBorder="1" applyAlignment="1">
      <alignment horizontal="right" vertical="center"/>
    </xf>
    <xf numFmtId="0" fontId="23" fillId="0" borderId="0" xfId="0" applyFont="1"/>
    <xf numFmtId="0" fontId="11" fillId="2" borderId="0" xfId="0" applyFont="1" applyFill="1"/>
    <xf numFmtId="0" fontId="4" fillId="2" borderId="0" xfId="0" applyFont="1" applyFill="1" applyAlignment="1">
      <alignment horizontal="center"/>
    </xf>
    <xf numFmtId="0" fontId="8" fillId="0" borderId="0" xfId="0" applyFont="1"/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left"/>
    </xf>
    <xf numFmtId="0" fontId="11" fillId="2" borderId="4" xfId="0" applyFont="1" applyFill="1" applyBorder="1"/>
    <xf numFmtId="3" fontId="11" fillId="2" borderId="4" xfId="0" applyNumberFormat="1" applyFont="1" applyFill="1" applyBorder="1" applyAlignment="1">
      <alignment horizontal="right" vertical="center" wrapText="1"/>
    </xf>
    <xf numFmtId="0" fontId="24" fillId="2" borderId="0" xfId="0" applyFont="1" applyFill="1"/>
    <xf numFmtId="166" fontId="11" fillId="2" borderId="0" xfId="0" applyNumberFormat="1" applyFont="1" applyFill="1" applyAlignment="1">
      <alignment horizontal="right" vertical="center" wrapText="1"/>
    </xf>
    <xf numFmtId="164" fontId="11" fillId="2" borderId="0" xfId="3" applyNumberFormat="1" applyFont="1" applyFill="1" applyBorder="1" applyAlignment="1">
      <alignment horizontal="right" vertical="center" wrapText="1"/>
    </xf>
    <xf numFmtId="3" fontId="11" fillId="2" borderId="0" xfId="0" applyNumberFormat="1" applyFont="1" applyFill="1" applyAlignment="1">
      <alignment horizontal="right" vertical="center" wrapText="1"/>
    </xf>
    <xf numFmtId="0" fontId="16" fillId="0" borderId="5" xfId="0" applyFont="1" applyBorder="1"/>
    <xf numFmtId="41" fontId="19" fillId="0" borderId="5" xfId="0" applyNumberFormat="1" applyFont="1" applyBorder="1"/>
    <xf numFmtId="0" fontId="19" fillId="0" borderId="5" xfId="0" applyFont="1" applyBorder="1"/>
    <xf numFmtId="0" fontId="19" fillId="0" borderId="5" xfId="2" applyNumberFormat="1" applyFont="1" applyBorder="1" applyAlignment="1">
      <alignment horizontal="right"/>
    </xf>
    <xf numFmtId="0" fontId="11" fillId="2" borderId="0" xfId="0" applyFont="1" applyFill="1" applyAlignment="1">
      <alignment horizontal="left" indent="3"/>
    </xf>
    <xf numFmtId="0" fontId="11" fillId="2" borderId="6" xfId="0" applyFont="1" applyFill="1" applyBorder="1" applyAlignment="1">
      <alignment horizontal="left" indent="3"/>
    </xf>
    <xf numFmtId="164" fontId="11" fillId="2" borderId="6" xfId="3" applyNumberFormat="1" applyFont="1" applyFill="1" applyBorder="1" applyAlignment="1">
      <alignment horizontal="right" vertical="center" wrapText="1"/>
    </xf>
    <xf numFmtId="0" fontId="25" fillId="2" borderId="0" xfId="0" applyFont="1" applyFill="1" applyAlignment="1">
      <alignment horizontal="left"/>
    </xf>
    <xf numFmtId="164" fontId="25" fillId="2" borderId="0" xfId="0" applyNumberFormat="1" applyFont="1" applyFill="1" applyAlignment="1">
      <alignment horizontal="left"/>
    </xf>
    <xf numFmtId="0" fontId="24" fillId="2" borderId="0" xfId="3" applyNumberFormat="1" applyFont="1" applyFill="1" applyAlignment="1">
      <alignment horizontal="right" vertical="center" wrapText="1"/>
    </xf>
    <xf numFmtId="0" fontId="24" fillId="2" borderId="0" xfId="0" applyFont="1" applyFill="1" applyAlignment="1">
      <alignment horizontal="left" indent="3"/>
    </xf>
    <xf numFmtId="164" fontId="24" fillId="2" borderId="0" xfId="0" applyNumberFormat="1" applyFont="1" applyFill="1" applyAlignment="1">
      <alignment horizontal="left" indent="3"/>
    </xf>
    <xf numFmtId="0" fontId="26" fillId="2" borderId="0" xfId="0" applyFont="1" applyFill="1" applyAlignment="1">
      <alignment horizontal="left" indent="3"/>
    </xf>
    <xf numFmtId="164" fontId="26" fillId="2" borderId="0" xfId="0" applyNumberFormat="1" applyFont="1" applyFill="1" applyAlignment="1">
      <alignment horizontal="left" indent="3"/>
    </xf>
    <xf numFmtId="0" fontId="24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2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 wrapText="1"/>
    </xf>
    <xf numFmtId="1" fontId="11" fillId="2" borderId="0" xfId="0" applyNumberFormat="1" applyFont="1" applyFill="1" applyAlignment="1">
      <alignment horizontal="right" vertical="center" wrapText="1"/>
    </xf>
    <xf numFmtId="164" fontId="11" fillId="2" borderId="0" xfId="3" applyNumberFormat="1" applyFont="1" applyFill="1" applyAlignment="1">
      <alignment horizontal="center" vertical="center" wrapText="1"/>
    </xf>
    <xf numFmtId="164" fontId="4" fillId="0" borderId="0" xfId="3" applyNumberFormat="1" applyFont="1" applyAlignment="1">
      <alignment vertical="center"/>
    </xf>
    <xf numFmtId="0" fontId="8" fillId="6" borderId="2" xfId="0" applyFont="1" applyFill="1" applyBorder="1" applyAlignment="1">
      <alignment vertical="center" wrapText="1"/>
    </xf>
    <xf numFmtId="1" fontId="12" fillId="2" borderId="2" xfId="0" applyNumberFormat="1" applyFont="1" applyFill="1" applyBorder="1" applyAlignment="1">
      <alignment horizontal="right" vertical="center" wrapText="1"/>
    </xf>
    <xf numFmtId="3" fontId="12" fillId="2" borderId="2" xfId="0" applyNumberFormat="1" applyFont="1" applyFill="1" applyBorder="1" applyAlignment="1">
      <alignment horizontal="right" vertical="center" wrapText="1"/>
    </xf>
    <xf numFmtId="164" fontId="12" fillId="2" borderId="2" xfId="3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30" fillId="0" borderId="0" xfId="0" applyFont="1"/>
    <xf numFmtId="0" fontId="12" fillId="2" borderId="0" xfId="0" applyFont="1" applyFill="1"/>
    <xf numFmtId="0" fontId="4" fillId="2" borderId="0" xfId="0" applyFont="1" applyFill="1" applyAlignment="1">
      <alignment vertical="center" wrapText="1"/>
    </xf>
    <xf numFmtId="0" fontId="27" fillId="2" borderId="0" xfId="0" applyFont="1" applyFill="1" applyAlignment="1">
      <alignment horizontal="center"/>
    </xf>
    <xf numFmtId="0" fontId="32" fillId="2" borderId="0" xfId="0" applyFont="1" applyFill="1"/>
    <xf numFmtId="0" fontId="33" fillId="2" borderId="0" xfId="0" applyFont="1" applyFill="1" applyAlignment="1">
      <alignment vertical="center" wrapText="1"/>
    </xf>
    <xf numFmtId="0" fontId="25" fillId="0" borderId="0" xfId="0" applyFont="1" applyAlignment="1">
      <alignment vertical="center"/>
    </xf>
    <xf numFmtId="0" fontId="34" fillId="2" borderId="0" xfId="0" applyFont="1" applyFill="1" applyAlignment="1">
      <alignment horizontal="left" vertical="center"/>
    </xf>
    <xf numFmtId="165" fontId="34" fillId="2" borderId="0" xfId="1" applyNumberFormat="1" applyFont="1" applyFill="1" applyBorder="1" applyAlignment="1">
      <alignment horizontal="center" vertical="center"/>
    </xf>
    <xf numFmtId="165" fontId="34" fillId="2" borderId="0" xfId="1" applyNumberFormat="1" applyFont="1" applyFill="1" applyBorder="1" applyAlignment="1">
      <alignment horizontal="centerContinuous" vertical="center"/>
    </xf>
    <xf numFmtId="3" fontId="11" fillId="2" borderId="0" xfId="0" applyNumberFormat="1" applyFont="1" applyFill="1" applyAlignment="1">
      <alignment horizontal="center" vertical="center" wrapText="1"/>
    </xf>
    <xf numFmtId="3" fontId="11" fillId="2" borderId="0" xfId="0" applyNumberFormat="1" applyFont="1" applyFill="1" applyAlignment="1">
      <alignment vertical="center" wrapText="1"/>
    </xf>
    <xf numFmtId="0" fontId="32" fillId="0" borderId="0" xfId="0" applyFont="1"/>
    <xf numFmtId="0" fontId="32" fillId="2" borderId="0" xfId="0" applyFont="1" applyFill="1" applyAlignment="1">
      <alignment horizontal="right" vertical="center" wrapText="1"/>
    </xf>
    <xf numFmtId="0" fontId="33" fillId="0" borderId="0" xfId="0" applyFont="1"/>
    <xf numFmtId="0" fontId="32" fillId="2" borderId="0" xfId="0" applyFont="1" applyFill="1" applyAlignment="1">
      <alignment horizontal="right" wrapText="1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65" fontId="22" fillId="0" borderId="0" xfId="1" applyNumberFormat="1" applyFont="1" applyFill="1" applyBorder="1" applyAlignment="1">
      <alignment horizontal="centerContinuous"/>
    </xf>
    <xf numFmtId="0" fontId="33" fillId="2" borderId="0" xfId="0" applyFont="1" applyFill="1" applyAlignment="1">
      <alignment wrapText="1"/>
    </xf>
    <xf numFmtId="0" fontId="32" fillId="2" borderId="0" xfId="0" applyFont="1" applyFill="1" applyAlignment="1">
      <alignment wrapText="1"/>
    </xf>
    <xf numFmtId="165" fontId="34" fillId="0" borderId="0" xfId="1" applyNumberFormat="1" applyFont="1" applyFill="1" applyBorder="1" applyAlignment="1">
      <alignment horizontal="centerContinuous"/>
    </xf>
    <xf numFmtId="0" fontId="33" fillId="2" borderId="0" xfId="0" applyFont="1" applyFill="1"/>
    <xf numFmtId="3" fontId="32" fillId="2" borderId="0" xfId="0" applyNumberFormat="1" applyFont="1" applyFill="1" applyAlignment="1">
      <alignment horizontal="center" wrapText="1"/>
    </xf>
    <xf numFmtId="3" fontId="33" fillId="2" borderId="0" xfId="0" applyNumberFormat="1" applyFont="1" applyFill="1" applyAlignment="1">
      <alignment vertical="center" wrapText="1"/>
    </xf>
    <xf numFmtId="0" fontId="29" fillId="2" borderId="0" xfId="0" applyFont="1" applyFill="1" applyAlignment="1">
      <alignment vertical="center"/>
    </xf>
    <xf numFmtId="0" fontId="35" fillId="0" borderId="0" xfId="0" applyFont="1"/>
    <xf numFmtId="0" fontId="36" fillId="0" borderId="0" xfId="4" applyFont="1"/>
    <xf numFmtId="0" fontId="37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vertical="center"/>
    </xf>
    <xf numFmtId="41" fontId="39" fillId="0" borderId="0" xfId="2" applyFont="1" applyAlignment="1">
      <alignment horizontal="right" vertical="center"/>
    </xf>
    <xf numFmtId="164" fontId="39" fillId="0" borderId="0" xfId="3" applyNumberFormat="1" applyFont="1" applyFill="1" applyBorder="1" applyAlignment="1">
      <alignment horizontal="right" vertical="center"/>
    </xf>
    <xf numFmtId="41" fontId="39" fillId="0" borderId="0" xfId="2" applyFont="1" applyFill="1" applyAlignment="1">
      <alignment horizontal="right" vertical="center"/>
    </xf>
    <xf numFmtId="164" fontId="40" fillId="0" borderId="0" xfId="3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41" fontId="11" fillId="0" borderId="0" xfId="2" applyFont="1" applyFill="1" applyAlignment="1">
      <alignment horizontal="right" vertical="center"/>
    </xf>
    <xf numFmtId="0" fontId="4" fillId="0" borderId="1" xfId="0" applyFont="1" applyBorder="1"/>
    <xf numFmtId="164" fontId="11" fillId="0" borderId="0" xfId="3" applyNumberFormat="1" applyFont="1" applyFill="1" applyAlignment="1">
      <alignment horizontal="center" vertical="center"/>
    </xf>
    <xf numFmtId="164" fontId="22" fillId="4" borderId="2" xfId="3" applyNumberFormat="1" applyFont="1" applyFill="1" applyBorder="1" applyAlignment="1">
      <alignment horizontal="center" vertical="center"/>
    </xf>
    <xf numFmtId="0" fontId="42" fillId="4" borderId="9" xfId="0" applyFont="1" applyFill="1" applyBorder="1" applyAlignment="1">
      <alignment horizontal="center" vertical="center" wrapText="1"/>
    </xf>
    <xf numFmtId="0" fontId="42" fillId="4" borderId="9" xfId="0" applyFont="1" applyFill="1" applyBorder="1" applyAlignment="1">
      <alignment vertical="center"/>
    </xf>
    <xf numFmtId="41" fontId="42" fillId="4" borderId="9" xfId="2" applyFont="1" applyFill="1" applyBorder="1" applyAlignment="1">
      <alignment horizontal="right" vertical="center"/>
    </xf>
    <xf numFmtId="164" fontId="42" fillId="4" borderId="9" xfId="3" applyNumberFormat="1" applyFont="1" applyFill="1" applyBorder="1" applyAlignment="1">
      <alignment horizontal="right" vertical="center"/>
    </xf>
    <xf numFmtId="0" fontId="4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67" fontId="11" fillId="0" borderId="0" xfId="2" applyNumberFormat="1" applyFont="1" applyAlignment="1">
      <alignment horizontal="right" vertical="center"/>
    </xf>
    <xf numFmtId="167" fontId="22" fillId="4" borderId="2" xfId="2" applyNumberFormat="1" applyFont="1" applyFill="1" applyBorder="1" applyAlignment="1">
      <alignment horizontal="right" vertical="center"/>
    </xf>
    <xf numFmtId="164" fontId="11" fillId="0" borderId="0" xfId="3" applyNumberFormat="1" applyFont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0" fontId="7" fillId="2" borderId="0" xfId="0" applyFont="1" applyFill="1" applyAlignment="1">
      <alignment horizontal="center"/>
    </xf>
    <xf numFmtId="0" fontId="45" fillId="2" borderId="0" xfId="0" applyFont="1" applyFill="1" applyAlignment="1">
      <alignment vertical="center" wrapText="1"/>
    </xf>
    <xf numFmtId="164" fontId="45" fillId="2" borderId="0" xfId="0" applyNumberFormat="1" applyFont="1" applyFill="1" applyAlignment="1">
      <alignment horizontal="center" vertical="center" wrapText="1"/>
    </xf>
    <xf numFmtId="164" fontId="4" fillId="2" borderId="0" xfId="0" applyNumberFormat="1" applyFont="1" applyFill="1"/>
    <xf numFmtId="0" fontId="17" fillId="2" borderId="0" xfId="0" applyFont="1" applyFill="1" applyAlignment="1">
      <alignment vertical="center"/>
    </xf>
    <xf numFmtId="0" fontId="43" fillId="0" borderId="0" xfId="0" applyFont="1"/>
    <xf numFmtId="9" fontId="11" fillId="0" borderId="0" xfId="3" applyFont="1" applyFill="1" applyBorder="1" applyAlignment="1">
      <alignment horizontal="center" vertical="center" wrapText="1"/>
    </xf>
    <xf numFmtId="1" fontId="8" fillId="6" borderId="2" xfId="0" applyNumberFormat="1" applyFont="1" applyFill="1" applyBorder="1" applyAlignment="1">
      <alignment horizontal="right" vertical="center" wrapText="1"/>
    </xf>
    <xf numFmtId="0" fontId="31" fillId="6" borderId="0" xfId="0" applyFont="1" applyFill="1"/>
    <xf numFmtId="3" fontId="8" fillId="6" borderId="2" xfId="0" applyNumberFormat="1" applyFont="1" applyFill="1" applyBorder="1" applyAlignment="1">
      <alignment horizontal="right" vertical="center" wrapText="1"/>
    </xf>
    <xf numFmtId="164" fontId="8" fillId="6" borderId="2" xfId="3" applyNumberFormat="1" applyFont="1" applyFill="1" applyBorder="1" applyAlignment="1">
      <alignment horizontal="center" vertical="center" wrapText="1"/>
    </xf>
    <xf numFmtId="164" fontId="11" fillId="0" borderId="0" xfId="3" applyNumberFormat="1" applyFont="1" applyFill="1" applyAlignment="1">
      <alignment horizontal="right" vertical="center"/>
    </xf>
    <xf numFmtId="0" fontId="49" fillId="0" borderId="0" xfId="0" applyFont="1"/>
    <xf numFmtId="0" fontId="4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/>
    <xf numFmtId="0" fontId="45" fillId="2" borderId="10" xfId="0" applyFont="1" applyFill="1" applyBorder="1" applyAlignment="1">
      <alignment vertical="center" wrapText="1"/>
    </xf>
    <xf numFmtId="164" fontId="45" fillId="2" borderId="10" xfId="0" applyNumberFormat="1" applyFont="1" applyFill="1" applyBorder="1" applyAlignment="1">
      <alignment horizontal="center" vertical="center" wrapText="1"/>
    </xf>
    <xf numFmtId="0" fontId="45" fillId="2" borderId="8" xfId="0" applyFont="1" applyFill="1" applyBorder="1" applyAlignment="1">
      <alignment vertical="center" wrapText="1"/>
    </xf>
    <xf numFmtId="164" fontId="45" fillId="2" borderId="8" xfId="0" applyNumberFormat="1" applyFont="1" applyFill="1" applyBorder="1" applyAlignment="1">
      <alignment horizontal="center" vertical="center" wrapText="1"/>
    </xf>
    <xf numFmtId="0" fontId="50" fillId="2" borderId="0" xfId="0" applyFont="1" applyFill="1"/>
    <xf numFmtId="0" fontId="51" fillId="2" borderId="0" xfId="0" applyFont="1" applyFill="1"/>
    <xf numFmtId="0" fontId="46" fillId="2" borderId="8" xfId="0" applyFont="1" applyFill="1" applyBorder="1"/>
    <xf numFmtId="0" fontId="46" fillId="2" borderId="0" xfId="0" applyFont="1" applyFill="1"/>
    <xf numFmtId="0" fontId="47" fillId="2" borderId="10" xfId="0" applyFont="1" applyFill="1" applyBorder="1" applyAlignment="1">
      <alignment horizontal="center" vertical="center"/>
    </xf>
    <xf numFmtId="0" fontId="47" fillId="2" borderId="8" xfId="0" applyFont="1" applyFill="1" applyBorder="1" applyAlignment="1">
      <alignment horizontal="center" vertical="center"/>
    </xf>
    <xf numFmtId="168" fontId="0" fillId="0" borderId="0" xfId="0" applyNumberFormat="1"/>
    <xf numFmtId="0" fontId="12" fillId="5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16" fillId="3" borderId="3" xfId="0" quotePrefix="1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7" fillId="2" borderId="0" xfId="0" applyFont="1" applyFill="1" applyAlignment="1">
      <alignment horizontal="center" vertical="center" wrapText="1"/>
    </xf>
    <xf numFmtId="0" fontId="47" fillId="2" borderId="8" xfId="0" applyFont="1" applyFill="1" applyBorder="1" applyAlignment="1">
      <alignment horizontal="center" vertical="center" wrapText="1"/>
    </xf>
    <xf numFmtId="0" fontId="48" fillId="2" borderId="10" xfId="0" applyFont="1" applyFill="1" applyBorder="1" applyAlignment="1">
      <alignment horizontal="center" vertical="center"/>
    </xf>
  </cellXfs>
  <cellStyles count="5">
    <cellStyle name="Hipervínculo" xfId="4" builtinId="8"/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0569B3"/>
      <color rgb="FF0080FF"/>
      <color rgb="FFFF0066"/>
      <color rgb="FF1141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9525</xdr:rowOff>
    </xdr:from>
    <xdr:to>
      <xdr:col>2</xdr:col>
      <xdr:colOff>38100</xdr:colOff>
      <xdr:row>3</xdr:row>
      <xdr:rowOff>467305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00025"/>
          <a:ext cx="1400175" cy="84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WINDOWS\TEMP\Modelo\VENDAT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Documents%20and%20Settings\daniel.melo\Meus%20documentos\Danniel\Qualidade%20Total\Ranking%20Qualidade%20Compl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Meus%20documentos\Modelo\PLAAVIC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1"/>
      <sheetName val="back"/>
      <sheetName val="Lucros e Perdas"/>
      <sheetName val="Ativo"/>
      <sheetName val="Passivo"/>
      <sheetName val="VENDATU"/>
      <sheetName val="MUS$ MES"/>
      <sheetName val="Indice"/>
    </sheetNames>
    <sheetDataSet>
      <sheetData sheetId="0" refreshError="1">
        <row r="1">
          <cell r="A1" t="str">
            <v>Macro13</v>
          </cell>
        </row>
        <row r="2">
          <cell r="A2" t="b">
            <v>0</v>
          </cell>
        </row>
        <row r="3">
          <cell r="A3" t="b">
            <v>0</v>
          </cell>
        </row>
        <row r="4">
          <cell r="A4" t="b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ª VISITA"/>
      <sheetName val="2ª VISITA"/>
      <sheetName val="RESUMO"/>
      <sheetName val="HIPER"/>
      <sheetName val="SUPER"/>
      <sheetName val="MINI"/>
      <sheetName val="MAGA"/>
      <sheetName val="GERAL"/>
      <sheetName val="Macro1"/>
      <sheetName val="HC DBASE"/>
      <sheetName val="ILV ALC"/>
      <sheetName val="sapactivexlhiddensheet"/>
      <sheetName val="J_division"/>
      <sheetName val="Val-01"/>
      <sheetName val="inc. claim 97"/>
      <sheetName val="1ª_VISITA1"/>
      <sheetName val="2ª_VISITA1"/>
      <sheetName val="HC_DBASE1"/>
      <sheetName val="ILV_ALC1"/>
      <sheetName val="1ª_VISITA"/>
      <sheetName val="2ª_VISITA"/>
      <sheetName val="HC_DBASE"/>
      <sheetName val="ILV_ALC"/>
      <sheetName val="1ª_VISITA3"/>
      <sheetName val="2ª_VISITA3"/>
      <sheetName val="HC_DBASE3"/>
      <sheetName val="ILV_ALC3"/>
      <sheetName val="1ª_VISITA2"/>
      <sheetName val="2ª_VISITA2"/>
      <sheetName val="HC_DBASE2"/>
      <sheetName val="ILV_ALC2"/>
      <sheetName val="1ª_VISITA6"/>
      <sheetName val="2ª_VISITA6"/>
      <sheetName val="HC_DBASE6"/>
      <sheetName val="ILV_ALC6"/>
      <sheetName val="1ª_VISITA4"/>
      <sheetName val="2ª_VISITA4"/>
      <sheetName val="HC_DBASE4"/>
      <sheetName val="ILV_ALC4"/>
      <sheetName val="1ª_VISITA5"/>
      <sheetName val="2ª_VISITA5"/>
      <sheetName val="HC_DBASE5"/>
      <sheetName val="ILV_ALC5"/>
      <sheetName val="Gasto_Resumen"/>
      <sheetName val="InoF_Resumen"/>
      <sheetName val="Interés_Resumen"/>
      <sheetName val="MS_Resumen"/>
      <sheetName val="NIAT_Resumen"/>
      <sheetName val="PCL_Resumen"/>
      <sheetName val="Saldos_Resumen"/>
      <sheetName val="Saldos_Resumen_Bca_RETL"/>
      <sheetName val="inc__claim_97"/>
      <sheetName val="1ª_VISITA7"/>
      <sheetName val="2ª_VISITA7"/>
      <sheetName val="HC_DBASE7"/>
      <sheetName val="ILV_ALC7"/>
      <sheetName val="1ª_VISITA8"/>
      <sheetName val="2ª_VISITA8"/>
      <sheetName val="HC_DBASE8"/>
      <sheetName val="ILV_ALC8"/>
      <sheetName val="inc__claim_971"/>
      <sheetName val="1ª_VISITA9"/>
      <sheetName val="2ª_VISITA9"/>
      <sheetName val="HC_DBASE9"/>
      <sheetName val="ILV_ALC9"/>
      <sheetName val="inc__claim_972"/>
      <sheetName val="1ª_VISITA10"/>
      <sheetName val="2ª_VISITA10"/>
      <sheetName val="HC_DBASE10"/>
      <sheetName val="ILV_ALC10"/>
      <sheetName val="inc__claim_973"/>
    </sheetNames>
    <sheetDataSet>
      <sheetData sheetId="0" refreshError="1"/>
      <sheetData sheetId="1" refreshError="1"/>
      <sheetData sheetId="2" refreshError="1">
        <row r="5">
          <cell r="A5" t="str">
            <v>B.009 - CAXANGÁ - PE</v>
          </cell>
          <cell r="B5" t="str">
            <v>H</v>
          </cell>
          <cell r="C5">
            <v>85</v>
          </cell>
          <cell r="D5">
            <v>83</v>
          </cell>
          <cell r="E5">
            <v>80</v>
          </cell>
          <cell r="F5">
            <v>79</v>
          </cell>
          <cell r="I5">
            <v>72</v>
          </cell>
          <cell r="J5">
            <v>69</v>
          </cell>
          <cell r="K5">
            <v>73</v>
          </cell>
          <cell r="L5">
            <v>76</v>
          </cell>
          <cell r="M5">
            <v>55</v>
          </cell>
          <cell r="N5">
            <v>81</v>
          </cell>
          <cell r="O5">
            <v>54</v>
          </cell>
          <cell r="P5">
            <v>57</v>
          </cell>
          <cell r="Q5">
            <v>84</v>
          </cell>
          <cell r="R5">
            <v>82</v>
          </cell>
          <cell r="S5">
            <v>41</v>
          </cell>
          <cell r="T5">
            <v>49</v>
          </cell>
          <cell r="U5">
            <v>64</v>
          </cell>
          <cell r="V5">
            <v>71</v>
          </cell>
          <cell r="W5">
            <v>54</v>
          </cell>
          <cell r="X5">
            <v>56</v>
          </cell>
          <cell r="Y5">
            <v>63</v>
          </cell>
          <cell r="Z5">
            <v>77</v>
          </cell>
          <cell r="AA5">
            <v>63</v>
          </cell>
          <cell r="AB5">
            <v>65</v>
          </cell>
          <cell r="AC5">
            <v>76</v>
          </cell>
          <cell r="AD5">
            <v>84</v>
          </cell>
          <cell r="AE5">
            <v>82</v>
          </cell>
          <cell r="AF5">
            <v>93</v>
          </cell>
          <cell r="AG5">
            <v>91</v>
          </cell>
          <cell r="AH5">
            <v>91</v>
          </cell>
          <cell r="AI5">
            <v>64</v>
          </cell>
          <cell r="AJ5">
            <v>70</v>
          </cell>
        </row>
        <row r="6">
          <cell r="A6" t="str">
            <v>B.020 - CAMPINA GRANDE - PB</v>
          </cell>
          <cell r="B6" t="str">
            <v>H</v>
          </cell>
          <cell r="C6">
            <v>91</v>
          </cell>
          <cell r="D6">
            <v>71</v>
          </cell>
          <cell r="E6">
            <v>92</v>
          </cell>
          <cell r="F6">
            <v>92</v>
          </cell>
          <cell r="I6">
            <v>69</v>
          </cell>
          <cell r="J6">
            <v>55</v>
          </cell>
          <cell r="K6">
            <v>92</v>
          </cell>
          <cell r="L6">
            <v>83</v>
          </cell>
          <cell r="M6">
            <v>66</v>
          </cell>
          <cell r="N6">
            <v>42</v>
          </cell>
          <cell r="O6">
            <v>45</v>
          </cell>
          <cell r="P6">
            <v>36</v>
          </cell>
          <cell r="Q6">
            <v>50</v>
          </cell>
          <cell r="R6">
            <v>80</v>
          </cell>
          <cell r="S6">
            <v>77</v>
          </cell>
          <cell r="T6">
            <v>52</v>
          </cell>
          <cell r="U6">
            <v>83</v>
          </cell>
          <cell r="V6">
            <v>77</v>
          </cell>
          <cell r="W6">
            <v>76</v>
          </cell>
          <cell r="X6">
            <v>71</v>
          </cell>
          <cell r="Y6">
            <v>92</v>
          </cell>
          <cell r="Z6">
            <v>92</v>
          </cell>
          <cell r="AA6">
            <v>92</v>
          </cell>
          <cell r="AB6">
            <v>62</v>
          </cell>
          <cell r="AC6">
            <v>94</v>
          </cell>
          <cell r="AD6">
            <v>95</v>
          </cell>
          <cell r="AE6">
            <v>98</v>
          </cell>
          <cell r="AF6">
            <v>98</v>
          </cell>
          <cell r="AG6">
            <v>92</v>
          </cell>
          <cell r="AH6">
            <v>69</v>
          </cell>
          <cell r="AI6">
            <v>74</v>
          </cell>
          <cell r="AJ6">
            <v>65</v>
          </cell>
        </row>
        <row r="7">
          <cell r="A7" t="str">
            <v>B.094 - FORTALEZA - CE</v>
          </cell>
          <cell r="B7" t="str">
            <v>H</v>
          </cell>
          <cell r="C7">
            <v>1</v>
          </cell>
          <cell r="D7">
            <v>92</v>
          </cell>
          <cell r="E7">
            <v>1</v>
          </cell>
          <cell r="F7">
            <v>48</v>
          </cell>
          <cell r="I7">
            <v>1</v>
          </cell>
          <cell r="J7">
            <v>73</v>
          </cell>
          <cell r="K7">
            <v>1</v>
          </cell>
          <cell r="L7">
            <v>67</v>
          </cell>
          <cell r="M7">
            <v>1</v>
          </cell>
          <cell r="N7">
            <v>35</v>
          </cell>
          <cell r="O7">
            <v>1</v>
          </cell>
          <cell r="P7">
            <v>44</v>
          </cell>
          <cell r="Q7">
            <v>1</v>
          </cell>
          <cell r="R7">
            <v>44</v>
          </cell>
          <cell r="S7">
            <v>1</v>
          </cell>
          <cell r="T7">
            <v>57</v>
          </cell>
          <cell r="U7">
            <v>1</v>
          </cell>
          <cell r="V7">
            <v>69</v>
          </cell>
          <cell r="W7">
            <v>1</v>
          </cell>
          <cell r="X7">
            <v>71</v>
          </cell>
          <cell r="Y7">
            <v>1</v>
          </cell>
          <cell r="Z7">
            <v>77</v>
          </cell>
          <cell r="AA7">
            <v>1</v>
          </cell>
          <cell r="AB7">
            <v>84</v>
          </cell>
          <cell r="AC7">
            <v>1</v>
          </cell>
          <cell r="AD7">
            <v>83</v>
          </cell>
          <cell r="AE7">
            <v>1</v>
          </cell>
          <cell r="AF7">
            <v>80</v>
          </cell>
          <cell r="AG7">
            <v>1</v>
          </cell>
          <cell r="AH7">
            <v>71</v>
          </cell>
          <cell r="AI7">
            <v>1</v>
          </cell>
          <cell r="AJ7">
            <v>60</v>
          </cell>
        </row>
        <row r="8">
          <cell r="A8" t="str">
            <v>B.096 - SHOPPING GUARARAPES - PE</v>
          </cell>
          <cell r="B8" t="str">
            <v>H</v>
          </cell>
          <cell r="C8">
            <v>100</v>
          </cell>
          <cell r="D8">
            <v>98</v>
          </cell>
          <cell r="E8">
            <v>68</v>
          </cell>
          <cell r="F8">
            <v>81</v>
          </cell>
          <cell r="G8">
            <v>91</v>
          </cell>
          <cell r="H8">
            <v>93</v>
          </cell>
          <cell r="I8">
            <v>67</v>
          </cell>
          <cell r="J8">
            <v>67</v>
          </cell>
          <cell r="K8">
            <v>81</v>
          </cell>
          <cell r="L8">
            <v>61</v>
          </cell>
          <cell r="M8">
            <v>46</v>
          </cell>
          <cell r="N8">
            <v>48</v>
          </cell>
          <cell r="O8">
            <v>53</v>
          </cell>
          <cell r="P8">
            <v>51</v>
          </cell>
          <cell r="Q8">
            <v>73</v>
          </cell>
          <cell r="R8">
            <v>40</v>
          </cell>
          <cell r="S8">
            <v>52</v>
          </cell>
          <cell r="T8">
            <v>47</v>
          </cell>
          <cell r="U8">
            <v>73</v>
          </cell>
          <cell r="V8">
            <v>80</v>
          </cell>
          <cell r="W8">
            <v>88</v>
          </cell>
          <cell r="X8">
            <v>82</v>
          </cell>
          <cell r="AA8">
            <v>91</v>
          </cell>
          <cell r="AB8">
            <v>87</v>
          </cell>
          <cell r="AC8">
            <v>94</v>
          </cell>
          <cell r="AD8">
            <v>100</v>
          </cell>
          <cell r="AE8">
            <v>98</v>
          </cell>
          <cell r="AF8">
            <v>100</v>
          </cell>
          <cell r="AG8">
            <v>81</v>
          </cell>
          <cell r="AH8">
            <v>81</v>
          </cell>
          <cell r="AI8">
            <v>71</v>
          </cell>
          <cell r="AJ8">
            <v>65</v>
          </cell>
        </row>
        <row r="9">
          <cell r="A9" t="str">
            <v>B.121 -  NATAL - RN</v>
          </cell>
          <cell r="B9" t="str">
            <v>H</v>
          </cell>
          <cell r="C9">
            <v>88</v>
          </cell>
          <cell r="D9">
            <v>76</v>
          </cell>
          <cell r="E9">
            <v>73</v>
          </cell>
          <cell r="F9">
            <v>73</v>
          </cell>
          <cell r="G9">
            <v>86</v>
          </cell>
          <cell r="H9">
            <v>93</v>
          </cell>
          <cell r="I9">
            <v>69</v>
          </cell>
          <cell r="J9">
            <v>57</v>
          </cell>
          <cell r="K9">
            <v>68</v>
          </cell>
          <cell r="L9">
            <v>86</v>
          </cell>
          <cell r="M9">
            <v>60</v>
          </cell>
          <cell r="N9">
            <v>72</v>
          </cell>
          <cell r="O9">
            <v>51</v>
          </cell>
          <cell r="P9">
            <v>44</v>
          </cell>
          <cell r="Q9">
            <v>70</v>
          </cell>
          <cell r="R9">
            <v>61</v>
          </cell>
          <cell r="S9">
            <v>78</v>
          </cell>
          <cell r="T9">
            <v>57</v>
          </cell>
          <cell r="U9">
            <v>76</v>
          </cell>
          <cell r="V9">
            <v>75</v>
          </cell>
          <cell r="W9">
            <v>71</v>
          </cell>
          <cell r="X9">
            <v>66</v>
          </cell>
          <cell r="Y9">
            <v>80</v>
          </cell>
          <cell r="Z9">
            <v>87</v>
          </cell>
          <cell r="AA9">
            <v>84</v>
          </cell>
          <cell r="AB9">
            <v>87</v>
          </cell>
          <cell r="AC9">
            <v>80</v>
          </cell>
          <cell r="AD9">
            <v>76</v>
          </cell>
          <cell r="AE9">
            <v>86</v>
          </cell>
          <cell r="AF9">
            <v>62</v>
          </cell>
          <cell r="AG9">
            <v>81</v>
          </cell>
          <cell r="AH9">
            <v>71</v>
          </cell>
          <cell r="AI9">
            <v>72</v>
          </cell>
          <cell r="AJ9">
            <v>69</v>
          </cell>
        </row>
        <row r="10">
          <cell r="A10" t="str">
            <v>B.220 - GONÇALO PRADO - SE</v>
          </cell>
          <cell r="B10" t="str">
            <v>H</v>
          </cell>
          <cell r="C10">
            <v>72</v>
          </cell>
          <cell r="D10">
            <v>58</v>
          </cell>
          <cell r="E10">
            <v>78</v>
          </cell>
          <cell r="F10">
            <v>63</v>
          </cell>
          <cell r="G10">
            <v>77</v>
          </cell>
          <cell r="H10">
            <v>86</v>
          </cell>
          <cell r="I10">
            <v>70</v>
          </cell>
          <cell r="J10">
            <v>46</v>
          </cell>
          <cell r="K10">
            <v>46</v>
          </cell>
          <cell r="L10">
            <v>53</v>
          </cell>
          <cell r="M10">
            <v>30</v>
          </cell>
          <cell r="N10">
            <v>38</v>
          </cell>
          <cell r="O10">
            <v>45</v>
          </cell>
          <cell r="P10">
            <v>24</v>
          </cell>
          <cell r="Q10">
            <v>70</v>
          </cell>
          <cell r="R10">
            <v>43</v>
          </cell>
          <cell r="S10">
            <v>66</v>
          </cell>
          <cell r="T10">
            <v>67</v>
          </cell>
          <cell r="U10">
            <v>79</v>
          </cell>
          <cell r="V10">
            <v>53</v>
          </cell>
          <cell r="W10">
            <v>68</v>
          </cell>
          <cell r="X10">
            <v>79</v>
          </cell>
          <cell r="Y10">
            <v>81</v>
          </cell>
          <cell r="Z10">
            <v>58</v>
          </cell>
          <cell r="AA10">
            <v>60</v>
          </cell>
          <cell r="AB10">
            <v>42</v>
          </cell>
          <cell r="AC10">
            <v>77</v>
          </cell>
          <cell r="AD10">
            <v>60</v>
          </cell>
          <cell r="AE10">
            <v>78</v>
          </cell>
          <cell r="AF10">
            <v>76</v>
          </cell>
          <cell r="AG10">
            <v>66</v>
          </cell>
          <cell r="AH10">
            <v>60</v>
          </cell>
          <cell r="AI10">
            <v>63</v>
          </cell>
          <cell r="AJ10">
            <v>52</v>
          </cell>
        </row>
        <row r="11">
          <cell r="A11" t="str">
            <v>B.270 - FAROL - AL</v>
          </cell>
          <cell r="B11" t="str">
            <v>H</v>
          </cell>
          <cell r="C11">
            <v>71</v>
          </cell>
          <cell r="D11">
            <v>74</v>
          </cell>
          <cell r="E11">
            <v>68</v>
          </cell>
          <cell r="F11">
            <v>45</v>
          </cell>
          <cell r="G11">
            <v>93</v>
          </cell>
          <cell r="H11">
            <v>83</v>
          </cell>
          <cell r="I11">
            <v>70</v>
          </cell>
          <cell r="J11">
            <v>50</v>
          </cell>
          <cell r="K11">
            <v>67</v>
          </cell>
          <cell r="L11">
            <v>63</v>
          </cell>
          <cell r="M11">
            <v>39</v>
          </cell>
          <cell r="N11">
            <v>41</v>
          </cell>
          <cell r="O11">
            <v>48</v>
          </cell>
          <cell r="P11">
            <v>51</v>
          </cell>
          <cell r="Q11">
            <v>98</v>
          </cell>
          <cell r="R11">
            <v>62</v>
          </cell>
          <cell r="S11">
            <v>48</v>
          </cell>
          <cell r="T11">
            <v>47</v>
          </cell>
          <cell r="U11">
            <v>74</v>
          </cell>
          <cell r="V11">
            <v>88</v>
          </cell>
          <cell r="W11">
            <v>94</v>
          </cell>
          <cell r="X11">
            <v>88</v>
          </cell>
          <cell r="Y11">
            <v>84</v>
          </cell>
          <cell r="Z11">
            <v>81</v>
          </cell>
          <cell r="AA11">
            <v>87</v>
          </cell>
          <cell r="AB11">
            <v>87</v>
          </cell>
          <cell r="AC11">
            <v>86</v>
          </cell>
          <cell r="AD11">
            <v>91</v>
          </cell>
          <cell r="AE11">
            <v>82</v>
          </cell>
          <cell r="AF11">
            <v>93</v>
          </cell>
          <cell r="AG11">
            <v>83</v>
          </cell>
          <cell r="AH11">
            <v>92</v>
          </cell>
          <cell r="AI11">
            <v>69</v>
          </cell>
          <cell r="AJ11">
            <v>63</v>
          </cell>
        </row>
        <row r="12">
          <cell r="A12" t="str">
            <v>B.310 - CASA FORTE - PE</v>
          </cell>
          <cell r="B12" t="str">
            <v>H</v>
          </cell>
          <cell r="C12">
            <v>99</v>
          </cell>
          <cell r="D12">
            <v>94</v>
          </cell>
          <cell r="E12">
            <v>83</v>
          </cell>
          <cell r="F12">
            <v>64</v>
          </cell>
          <cell r="G12">
            <v>97</v>
          </cell>
          <cell r="H12">
            <v>86</v>
          </cell>
          <cell r="I12">
            <v>74</v>
          </cell>
          <cell r="J12">
            <v>50</v>
          </cell>
          <cell r="K12">
            <v>77</v>
          </cell>
          <cell r="L12">
            <v>76</v>
          </cell>
          <cell r="M12">
            <v>54</v>
          </cell>
          <cell r="N12">
            <v>63</v>
          </cell>
          <cell r="O12">
            <v>66</v>
          </cell>
          <cell r="P12">
            <v>50</v>
          </cell>
          <cell r="Q12">
            <v>79</v>
          </cell>
          <cell r="R12">
            <v>84</v>
          </cell>
          <cell r="S12">
            <v>63</v>
          </cell>
          <cell r="T12">
            <v>52</v>
          </cell>
          <cell r="U12">
            <v>79</v>
          </cell>
          <cell r="V12">
            <v>71</v>
          </cell>
          <cell r="W12">
            <v>76</v>
          </cell>
          <cell r="X12">
            <v>82</v>
          </cell>
          <cell r="Y12">
            <v>74</v>
          </cell>
          <cell r="Z12">
            <v>68</v>
          </cell>
          <cell r="AA12">
            <v>84</v>
          </cell>
          <cell r="AB12">
            <v>84</v>
          </cell>
          <cell r="AC12">
            <v>80</v>
          </cell>
          <cell r="AD12">
            <v>71</v>
          </cell>
          <cell r="AE12">
            <v>79</v>
          </cell>
          <cell r="AF12">
            <v>74</v>
          </cell>
          <cell r="AG12">
            <v>78</v>
          </cell>
          <cell r="AH12">
            <v>89</v>
          </cell>
          <cell r="AI12">
            <v>77</v>
          </cell>
          <cell r="AJ12">
            <v>68</v>
          </cell>
        </row>
        <row r="13">
          <cell r="A13" t="str">
            <v>B.337 - TACARUNA - PE</v>
          </cell>
          <cell r="B13" t="str">
            <v>H</v>
          </cell>
          <cell r="C13">
            <v>94</v>
          </cell>
          <cell r="D13">
            <v>100</v>
          </cell>
          <cell r="E13">
            <v>77</v>
          </cell>
          <cell r="F13">
            <v>84</v>
          </cell>
          <cell r="G13">
            <v>73</v>
          </cell>
          <cell r="H13">
            <v>94</v>
          </cell>
          <cell r="I13">
            <v>93</v>
          </cell>
          <cell r="J13">
            <v>88</v>
          </cell>
          <cell r="K13">
            <v>82</v>
          </cell>
          <cell r="L13">
            <v>97</v>
          </cell>
          <cell r="M13">
            <v>56</v>
          </cell>
          <cell r="N13">
            <v>58</v>
          </cell>
          <cell r="O13">
            <v>51</v>
          </cell>
          <cell r="P13">
            <v>48</v>
          </cell>
          <cell r="Q13">
            <v>41</v>
          </cell>
          <cell r="R13">
            <v>92</v>
          </cell>
          <cell r="S13">
            <v>64</v>
          </cell>
          <cell r="T13">
            <v>87</v>
          </cell>
          <cell r="U13">
            <v>62</v>
          </cell>
          <cell r="V13">
            <v>85</v>
          </cell>
          <cell r="W13">
            <v>79</v>
          </cell>
          <cell r="X13">
            <v>85</v>
          </cell>
          <cell r="AA13">
            <v>86</v>
          </cell>
          <cell r="AB13">
            <v>97</v>
          </cell>
          <cell r="AC13">
            <v>94</v>
          </cell>
          <cell r="AD13">
            <v>93</v>
          </cell>
          <cell r="AE13">
            <v>87</v>
          </cell>
          <cell r="AF13">
            <v>91</v>
          </cell>
          <cell r="AG13">
            <v>69</v>
          </cell>
          <cell r="AH13">
            <v>97</v>
          </cell>
          <cell r="AI13">
            <v>68</v>
          </cell>
          <cell r="AJ13">
            <v>80</v>
          </cell>
        </row>
        <row r="14">
          <cell r="A14" t="str">
            <v>B.339 - CARUARU - PE</v>
          </cell>
          <cell r="B14" t="str">
            <v>H</v>
          </cell>
          <cell r="C14">
            <v>92</v>
          </cell>
          <cell r="D14">
            <v>80</v>
          </cell>
          <cell r="E14">
            <v>72</v>
          </cell>
          <cell r="F14">
            <v>42</v>
          </cell>
          <cell r="I14">
            <v>70</v>
          </cell>
          <cell r="J14">
            <v>74</v>
          </cell>
          <cell r="K14">
            <v>86</v>
          </cell>
          <cell r="L14">
            <v>85</v>
          </cell>
          <cell r="M14">
            <v>50</v>
          </cell>
          <cell r="N14">
            <v>37</v>
          </cell>
          <cell r="O14">
            <v>58</v>
          </cell>
          <cell r="P14">
            <v>45</v>
          </cell>
          <cell r="Q14">
            <v>69</v>
          </cell>
          <cell r="R14">
            <v>69</v>
          </cell>
          <cell r="S14">
            <v>48</v>
          </cell>
          <cell r="T14">
            <v>79</v>
          </cell>
          <cell r="U14">
            <v>64</v>
          </cell>
          <cell r="V14">
            <v>75</v>
          </cell>
          <cell r="W14">
            <v>94</v>
          </cell>
          <cell r="X14">
            <v>79</v>
          </cell>
          <cell r="AA14">
            <v>98</v>
          </cell>
          <cell r="AB14">
            <v>95</v>
          </cell>
          <cell r="AC14">
            <v>93</v>
          </cell>
          <cell r="AD14">
            <v>90</v>
          </cell>
          <cell r="AE14">
            <v>88</v>
          </cell>
          <cell r="AF14">
            <v>93</v>
          </cell>
          <cell r="AG14">
            <v>79</v>
          </cell>
          <cell r="AH14">
            <v>81</v>
          </cell>
          <cell r="AI14">
            <v>69</v>
          </cell>
          <cell r="AJ14">
            <v>64</v>
          </cell>
        </row>
        <row r="15">
          <cell r="A15" t="str">
            <v>B.341 - BOA VIAGEM - PE</v>
          </cell>
          <cell r="B15" t="str">
            <v>H</v>
          </cell>
          <cell r="C15">
            <v>82</v>
          </cell>
          <cell r="D15">
            <v>86</v>
          </cell>
          <cell r="E15">
            <v>87</v>
          </cell>
          <cell r="F15">
            <v>58</v>
          </cell>
          <cell r="G15">
            <v>89</v>
          </cell>
          <cell r="H15">
            <v>67</v>
          </cell>
          <cell r="I15">
            <v>76</v>
          </cell>
          <cell r="J15">
            <v>62</v>
          </cell>
          <cell r="K15">
            <v>86</v>
          </cell>
          <cell r="L15">
            <v>64</v>
          </cell>
          <cell r="M15">
            <v>63</v>
          </cell>
          <cell r="N15">
            <v>47</v>
          </cell>
          <cell r="O15">
            <v>59</v>
          </cell>
          <cell r="P15">
            <v>60</v>
          </cell>
          <cell r="Q15">
            <v>65</v>
          </cell>
          <cell r="R15">
            <v>72</v>
          </cell>
          <cell r="S15">
            <v>70</v>
          </cell>
          <cell r="T15">
            <v>56</v>
          </cell>
          <cell r="U15">
            <v>72</v>
          </cell>
          <cell r="V15">
            <v>74</v>
          </cell>
          <cell r="W15">
            <v>82</v>
          </cell>
          <cell r="X15">
            <v>94</v>
          </cell>
          <cell r="Y15">
            <v>75</v>
          </cell>
          <cell r="Z15">
            <v>88</v>
          </cell>
          <cell r="AA15">
            <v>74</v>
          </cell>
          <cell r="AB15">
            <v>91</v>
          </cell>
          <cell r="AC15">
            <v>90</v>
          </cell>
          <cell r="AD15">
            <v>90</v>
          </cell>
          <cell r="AE15">
            <v>86</v>
          </cell>
          <cell r="AF15">
            <v>90</v>
          </cell>
          <cell r="AG15">
            <v>89</v>
          </cell>
          <cell r="AH15">
            <v>92</v>
          </cell>
          <cell r="AI15">
            <v>74</v>
          </cell>
          <cell r="AJ15">
            <v>68</v>
          </cell>
        </row>
        <row r="16">
          <cell r="A16" t="str">
            <v>B.140 - SÃO LUÍS - MA</v>
          </cell>
          <cell r="B16" t="str">
            <v>H</v>
          </cell>
          <cell r="C16">
            <v>1</v>
          </cell>
          <cell r="D16">
            <v>69</v>
          </cell>
          <cell r="E16">
            <v>1</v>
          </cell>
          <cell r="F16">
            <v>42</v>
          </cell>
          <cell r="G16">
            <v>1</v>
          </cell>
          <cell r="H16">
            <v>64</v>
          </cell>
          <cell r="I16">
            <v>1</v>
          </cell>
          <cell r="J16">
            <v>39</v>
          </cell>
          <cell r="K16">
            <v>1</v>
          </cell>
          <cell r="L16">
            <v>72</v>
          </cell>
          <cell r="M16">
            <v>1</v>
          </cell>
          <cell r="N16">
            <v>29</v>
          </cell>
          <cell r="O16">
            <v>1</v>
          </cell>
          <cell r="P16">
            <v>51</v>
          </cell>
          <cell r="Q16">
            <v>1</v>
          </cell>
          <cell r="R16">
            <v>51</v>
          </cell>
          <cell r="S16">
            <v>1</v>
          </cell>
          <cell r="T16">
            <v>41</v>
          </cell>
          <cell r="U16">
            <v>1</v>
          </cell>
          <cell r="V16">
            <v>52</v>
          </cell>
          <cell r="W16">
            <v>1</v>
          </cell>
          <cell r="X16">
            <v>50</v>
          </cell>
          <cell r="AA16">
            <v>1</v>
          </cell>
          <cell r="AB16">
            <v>87</v>
          </cell>
          <cell r="AC16">
            <v>1</v>
          </cell>
          <cell r="AD16">
            <v>87</v>
          </cell>
          <cell r="AE16">
            <v>1</v>
          </cell>
          <cell r="AF16">
            <v>95</v>
          </cell>
          <cell r="AG16">
            <v>1</v>
          </cell>
          <cell r="AH16">
            <v>88</v>
          </cell>
          <cell r="AI16">
            <v>1</v>
          </cell>
          <cell r="AJ16">
            <v>52</v>
          </cell>
        </row>
        <row r="17">
          <cell r="A17" t="str">
            <v>B.034 - JOÃO PESSOA - PB</v>
          </cell>
          <cell r="B17" t="str">
            <v>H</v>
          </cell>
          <cell r="C17">
            <v>1</v>
          </cell>
          <cell r="D17">
            <v>85</v>
          </cell>
          <cell r="E17">
            <v>1</v>
          </cell>
          <cell r="F17">
            <v>84</v>
          </cell>
          <cell r="G17">
            <v>1</v>
          </cell>
          <cell r="H17">
            <v>65</v>
          </cell>
          <cell r="I17">
            <v>1</v>
          </cell>
          <cell r="J17">
            <v>62</v>
          </cell>
          <cell r="K17">
            <v>1</v>
          </cell>
          <cell r="L17">
            <v>73</v>
          </cell>
          <cell r="M17">
            <v>1</v>
          </cell>
          <cell r="N17">
            <v>49</v>
          </cell>
          <cell r="O17">
            <v>1</v>
          </cell>
          <cell r="P17">
            <v>50</v>
          </cell>
          <cell r="Q17">
            <v>1</v>
          </cell>
          <cell r="R17">
            <v>32</v>
          </cell>
          <cell r="S17">
            <v>1</v>
          </cell>
          <cell r="T17">
            <v>48</v>
          </cell>
          <cell r="U17">
            <v>1</v>
          </cell>
          <cell r="V17">
            <v>67</v>
          </cell>
          <cell r="W17">
            <v>1</v>
          </cell>
          <cell r="X17">
            <v>94</v>
          </cell>
          <cell r="Y17">
            <v>1</v>
          </cell>
          <cell r="Z17">
            <v>68</v>
          </cell>
          <cell r="AA17">
            <v>1</v>
          </cell>
          <cell r="AB17">
            <v>87</v>
          </cell>
          <cell r="AC17">
            <v>1</v>
          </cell>
          <cell r="AD17">
            <v>88</v>
          </cell>
          <cell r="AE17">
            <v>1</v>
          </cell>
          <cell r="AF17">
            <v>91</v>
          </cell>
          <cell r="AG17">
            <v>1</v>
          </cell>
          <cell r="AH17">
            <v>91</v>
          </cell>
          <cell r="AI17">
            <v>1</v>
          </cell>
          <cell r="AJ17">
            <v>63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Ativo"/>
      <sheetName val="Passivo"/>
      <sheetName val="Premissas"/>
      <sheetName val="IR e C.Social"/>
      <sheetName val="Lucros e Perdas"/>
      <sheetName val="Fluxo de Caixa"/>
      <sheetName val="fluxo"/>
      <sheetName val="Vendas"/>
      <sheetName val="BALANÇO"/>
      <sheetName val="Empréstimos"/>
      <sheetName val="plano ordenados"/>
      <sheetName val="Projeção Despesas"/>
      <sheetName val="Módulo1"/>
      <sheetName val="Plan14"/>
      <sheetName val="RESUMO"/>
      <sheetName val="Macro1"/>
      <sheetName val="Balance"/>
      <sheetName val="PLAAVIC7"/>
      <sheetName val="IR_e_C_Social"/>
      <sheetName val="Lucros_e_Perdas"/>
      <sheetName val="Fluxo_de_Caixa"/>
      <sheetName val="plano_ordenados"/>
      <sheetName val="Projeção_Despesas"/>
      <sheetName val="IR_e_C_Social2"/>
      <sheetName val="Lucros_e_Perdas2"/>
      <sheetName val="Fluxo_de_Caixa2"/>
      <sheetName val="plano_ordenados2"/>
      <sheetName val="Projeção_Despesas2"/>
      <sheetName val="IR_e_C_Social1"/>
      <sheetName val="Lucros_e_Perdas1"/>
      <sheetName val="Fluxo_de_Caixa1"/>
      <sheetName val="plano_ordenados1"/>
      <sheetName val="Projeção_Despesas1"/>
      <sheetName val="Sheet1"/>
      <sheetName val="INPUTS"/>
      <sheetName val="ILV ALC"/>
      <sheetName val="Avance financiero"/>
      <sheetName val="3"/>
      <sheetName val="Parame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C16"/>
  <sheetViews>
    <sheetView showGridLines="0" tabSelected="1" workbookViewId="0">
      <selection activeCell="J7" sqref="J7"/>
    </sheetView>
  </sheetViews>
  <sheetFormatPr baseColWidth="10" defaultRowHeight="14.5" x14ac:dyDescent="0.35"/>
  <cols>
    <col min="1" max="16384" width="10.90625" style="1"/>
  </cols>
  <sheetData>
    <row r="1" spans="3:3" ht="5.15" customHeight="1" x14ac:dyDescent="0.35">
      <c r="C1" s="1" t="s">
        <v>116</v>
      </c>
    </row>
    <row r="4" spans="3:3" ht="61.5" x14ac:dyDescent="1.35">
      <c r="C4" s="120" t="s">
        <v>76</v>
      </c>
    </row>
    <row r="5" spans="3:3" ht="61.5" x14ac:dyDescent="1.35">
      <c r="C5" s="120" t="s">
        <v>127</v>
      </c>
    </row>
    <row r="6" spans="3:3" x14ac:dyDescent="0.35">
      <c r="C6" s="121" t="s">
        <v>97</v>
      </c>
    </row>
    <row r="7" spans="3:3" x14ac:dyDescent="0.35">
      <c r="C7" s="121" t="s">
        <v>8</v>
      </c>
    </row>
    <row r="8" spans="3:3" x14ac:dyDescent="0.35">
      <c r="C8" s="121" t="s">
        <v>11</v>
      </c>
    </row>
    <row r="9" spans="3:3" x14ac:dyDescent="0.35">
      <c r="C9" s="121" t="s">
        <v>100</v>
      </c>
    </row>
    <row r="10" spans="3:3" x14ac:dyDescent="0.35">
      <c r="C10" s="121" t="s">
        <v>98</v>
      </c>
    </row>
    <row r="11" spans="3:3" x14ac:dyDescent="0.35">
      <c r="C11" s="121" t="s">
        <v>99</v>
      </c>
    </row>
    <row r="12" spans="3:3" x14ac:dyDescent="0.35">
      <c r="C12" s="121" t="s">
        <v>101</v>
      </c>
    </row>
    <row r="13" spans="3:3" x14ac:dyDescent="0.35">
      <c r="C13" s="121" t="s">
        <v>102</v>
      </c>
    </row>
    <row r="14" spans="3:3" x14ac:dyDescent="0.35">
      <c r="C14" s="121" t="s">
        <v>103</v>
      </c>
    </row>
    <row r="15" spans="3:3" x14ac:dyDescent="0.35">
      <c r="C15" s="121" t="s">
        <v>123</v>
      </c>
    </row>
    <row r="16" spans="3:3" x14ac:dyDescent="0.35">
      <c r="C16" s="121" t="s">
        <v>104</v>
      </c>
    </row>
  </sheetData>
  <hyperlinks>
    <hyperlink ref="C6" location="SM!A1" display="Supermercado" xr:uid="{D33AC87C-168D-480F-A5BE-3EFC1F4A2C7F}"/>
    <hyperlink ref="C7" location="MdH!A1" display="Mejoramiento del Hogar" xr:uid="{34ECF5C8-97B2-48EA-996C-EF38B275BFEE}"/>
    <hyperlink ref="C8" location="TxD!A1" display="Tiendas por Departamento" xr:uid="{17ACD4A9-DB84-48E7-A419-34AB3454EDC4}"/>
    <hyperlink ref="C9" location="SC!A1" display="Shopping Centers" xr:uid="{EF60A510-284D-470B-B2BE-407C553510ED}"/>
    <hyperlink ref="C10" location="RF!A1" display="Retail Financiero" xr:uid="{60513F74-E613-45DB-BE60-03A86EE8257C}"/>
    <hyperlink ref="C11" location="'SC CHILE'!A1" display="Shopping Center - Chile" xr:uid="{EBF170DC-F7E8-4AC8-B749-516C804A84D7}"/>
    <hyperlink ref="C12" location="'SC ARG'!A1" display="Shopping Center - Argentina" xr:uid="{10E9A212-44E0-4F7B-9307-66B194739800}"/>
    <hyperlink ref="C13" location="'SC PERÚ'!A1" display="Shopping Center - Perú" xr:uid="{C17BFF8C-AA8A-4FC2-B29E-D62CA0D1BC5C}"/>
    <hyperlink ref="C14" location="'SC COL'!A1" display="Shopping Center - Colombia" xr:uid="{71E80079-F5D0-493A-8D1E-E557BEE1654F}"/>
    <hyperlink ref="C16" location="GMV!A1" display="GMV" xr:uid="{888D1F98-BE37-4F57-8700-C0F01A125026}"/>
    <hyperlink ref="C15" location="'Evolutivo SSS_GMV'!A1" display="Evolutivo SSS y GMV" xr:uid="{23C4D561-E5E0-474C-AF61-CD5341C4E2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N23"/>
  <sheetViews>
    <sheetView showGridLines="0" zoomScale="115" zoomScaleNormal="115" zoomScaleSheetLayoutView="90" workbookViewId="0">
      <selection activeCell="P7" sqref="P7"/>
    </sheetView>
  </sheetViews>
  <sheetFormatPr baseColWidth="10" defaultColWidth="11.453125" defaultRowHeight="14.5" x14ac:dyDescent="0.35"/>
  <cols>
    <col min="1" max="1" width="0.81640625" style="1" customWidth="1"/>
    <col min="2" max="2" width="16.81640625" style="1" customWidth="1"/>
    <col min="3" max="4" width="9.54296875" style="2" bestFit="1" customWidth="1"/>
    <col min="5" max="5" width="7.1796875" style="2" bestFit="1" customWidth="1"/>
    <col min="6" max="6" width="0.81640625" style="2" customWidth="1"/>
    <col min="7" max="7" width="10.81640625" style="1" bestFit="1" customWidth="1"/>
    <col min="8" max="8" width="9.54296875" style="1" bestFit="1" customWidth="1"/>
    <col min="9" max="9" width="7.54296875" style="1" bestFit="1" customWidth="1"/>
    <col min="10" max="10" width="0.81640625" style="1" customWidth="1"/>
    <col min="11" max="12" width="10.81640625" style="1" bestFit="1" customWidth="1"/>
    <col min="13" max="13" width="7.54296875" style="2" bestFit="1" customWidth="1"/>
    <col min="14" max="14" width="9.26953125" style="2" customWidth="1"/>
    <col min="15" max="15" width="9.26953125" style="1" customWidth="1"/>
    <col min="16" max="16" width="7" style="1" customWidth="1"/>
    <col min="17" max="17" width="1.7265625" style="1" customWidth="1"/>
    <col min="18" max="16384" width="11.453125" style="1"/>
  </cols>
  <sheetData>
    <row r="1" spans="2:14" s="37" customFormat="1" ht="6.75" customHeight="1" x14ac:dyDescent="0.35"/>
    <row r="2" spans="2:14" s="52" customFormat="1" x14ac:dyDescent="0.35">
      <c r="B2" s="54" t="s">
        <v>68</v>
      </c>
    </row>
    <row r="3" spans="2:14" s="37" customFormat="1" ht="6.75" customHeight="1" x14ac:dyDescent="0.35"/>
    <row r="4" spans="2:14" s="5" customFormat="1" ht="15" customHeight="1" x14ac:dyDescent="0.35">
      <c r="B4" s="180"/>
      <c r="C4" s="171" t="s">
        <v>132</v>
      </c>
      <c r="D4" s="171"/>
      <c r="E4" s="171"/>
      <c r="F4" s="8"/>
      <c r="G4" s="171" t="s">
        <v>30</v>
      </c>
      <c r="H4" s="171"/>
      <c r="I4" s="171"/>
      <c r="J4" s="8"/>
      <c r="K4" s="171" t="s">
        <v>31</v>
      </c>
      <c r="L4" s="171"/>
      <c r="M4" s="171"/>
      <c r="N4" s="6"/>
    </row>
    <row r="5" spans="2:14" s="5" customFormat="1" ht="15" customHeight="1" x14ac:dyDescent="0.35">
      <c r="B5" s="181"/>
      <c r="C5" s="43" t="s">
        <v>124</v>
      </c>
      <c r="D5" s="43" t="s">
        <v>93</v>
      </c>
      <c r="E5" s="43" t="s">
        <v>33</v>
      </c>
      <c r="F5" s="44"/>
      <c r="G5" s="43" t="s">
        <v>124</v>
      </c>
      <c r="H5" s="43" t="s">
        <v>93</v>
      </c>
      <c r="I5" s="43" t="s">
        <v>33</v>
      </c>
      <c r="J5" s="44"/>
      <c r="K5" s="43" t="s">
        <v>124</v>
      </c>
      <c r="L5" s="43" t="s">
        <v>93</v>
      </c>
      <c r="M5" s="43" t="s">
        <v>33</v>
      </c>
      <c r="N5" s="6"/>
    </row>
    <row r="6" spans="2:14" s="5" customFormat="1" ht="15" customHeight="1" x14ac:dyDescent="0.35">
      <c r="B6" s="10" t="s">
        <v>62</v>
      </c>
      <c r="C6" s="45">
        <v>46175.900000000016</v>
      </c>
      <c r="D6" s="45">
        <v>46175.900000000016</v>
      </c>
      <c r="E6" s="142">
        <v>0</v>
      </c>
      <c r="F6" s="45">
        <v>0</v>
      </c>
      <c r="G6" s="45">
        <v>855</v>
      </c>
      <c r="H6" s="45">
        <v>854.5</v>
      </c>
      <c r="I6" s="142">
        <v>5.8513750731425951E-4</v>
      </c>
      <c r="J6" s="45">
        <v>0</v>
      </c>
      <c r="K6" s="45">
        <v>47030.900000000016</v>
      </c>
      <c r="L6" s="45">
        <v>47030.400000000016</v>
      </c>
      <c r="M6" s="142">
        <v>1.0631421378581862E-5</v>
      </c>
      <c r="N6" s="6"/>
    </row>
    <row r="7" spans="2:14" s="5" customFormat="1" ht="15" customHeight="1" x14ac:dyDescent="0.35">
      <c r="B7" s="10" t="s">
        <v>37</v>
      </c>
      <c r="C7" s="45">
        <v>14378.460000000003</v>
      </c>
      <c r="D7" s="45">
        <v>10292.029999999999</v>
      </c>
      <c r="E7" s="142">
        <v>0.39704800705011589</v>
      </c>
      <c r="F7" s="45">
        <v>0</v>
      </c>
      <c r="G7" s="45">
        <v>50514.710000000006</v>
      </c>
      <c r="H7" s="45">
        <v>54493</v>
      </c>
      <c r="I7" s="142">
        <v>-7.3005523645238712E-2</v>
      </c>
      <c r="J7" s="45">
        <v>0</v>
      </c>
      <c r="K7" s="45">
        <v>64893.170000000013</v>
      </c>
      <c r="L7" s="45">
        <v>64785.03</v>
      </c>
      <c r="M7" s="142">
        <v>1.6692127795574496E-3</v>
      </c>
      <c r="N7" s="6"/>
    </row>
    <row r="8" spans="2:14" s="5" customFormat="1" ht="15" customHeight="1" x14ac:dyDescent="0.35">
      <c r="B8" s="47" t="s">
        <v>63</v>
      </c>
      <c r="C8" s="48">
        <f>+SUM(C6:C7)</f>
        <v>60554.360000000015</v>
      </c>
      <c r="D8" s="48">
        <f>+SUM(D6:D7)</f>
        <v>56467.930000000015</v>
      </c>
      <c r="E8" s="49">
        <f>+C8/D8-1</f>
        <v>7.2367271121856147E-2</v>
      </c>
      <c r="F8" s="50"/>
      <c r="G8" s="48">
        <f>+SUM(G6:G7)</f>
        <v>51369.710000000006</v>
      </c>
      <c r="H8" s="48">
        <f>+SUM(H6:H7)</f>
        <v>55347.5</v>
      </c>
      <c r="I8" s="49">
        <f>+G8/H8-1</f>
        <v>-7.1869370793621989E-2</v>
      </c>
      <c r="J8" s="50"/>
      <c r="K8" s="48">
        <f>+SUM(K6:K7)</f>
        <v>111924.07000000004</v>
      </c>
      <c r="L8" s="48">
        <f>+SUM(L6:L7)</f>
        <v>111815.43000000002</v>
      </c>
      <c r="M8" s="49">
        <f>+K8/L8-1</f>
        <v>9.7160114663963348E-4</v>
      </c>
      <c r="N8" s="6"/>
    </row>
    <row r="9" spans="2:14" s="5" customFormat="1" ht="10" customHeight="1" x14ac:dyDescent="0.35">
      <c r="B9" s="10"/>
      <c r="C9" s="139"/>
      <c r="D9" s="139"/>
      <c r="E9" s="139"/>
      <c r="F9" s="139"/>
      <c r="G9" s="10"/>
      <c r="H9" s="10"/>
      <c r="I9" s="10"/>
      <c r="J9" s="139"/>
      <c r="K9" s="10"/>
      <c r="L9" s="10"/>
      <c r="M9" s="139"/>
      <c r="N9" s="6"/>
    </row>
    <row r="10" spans="2:14" s="5" customFormat="1" ht="15" customHeight="1" x14ac:dyDescent="0.35">
      <c r="B10" s="180"/>
      <c r="C10" s="171" t="s">
        <v>60</v>
      </c>
      <c r="D10" s="171"/>
      <c r="E10" s="171"/>
      <c r="F10" s="8"/>
      <c r="G10" s="171" t="s">
        <v>64</v>
      </c>
      <c r="H10" s="171"/>
      <c r="I10" s="171"/>
      <c r="J10" s="8"/>
      <c r="K10" s="171" t="s">
        <v>138</v>
      </c>
      <c r="L10" s="171"/>
      <c r="M10" s="171"/>
      <c r="N10" s="6"/>
    </row>
    <row r="11" spans="2:14" s="5" customFormat="1" ht="15" customHeight="1" x14ac:dyDescent="0.35">
      <c r="B11" s="181"/>
      <c r="C11" s="43" t="s">
        <v>124</v>
      </c>
      <c r="D11" s="43" t="s">
        <v>93</v>
      </c>
      <c r="E11" s="43" t="s">
        <v>33</v>
      </c>
      <c r="F11" s="44"/>
      <c r="G11" s="43" t="s">
        <v>124</v>
      </c>
      <c r="H11" s="43" t="s">
        <v>93</v>
      </c>
      <c r="I11" s="43" t="s">
        <v>33</v>
      </c>
      <c r="J11" s="44"/>
      <c r="K11" s="43" t="s">
        <v>124</v>
      </c>
      <c r="L11" s="43" t="s">
        <v>93</v>
      </c>
      <c r="M11" s="43" t="s">
        <v>33</v>
      </c>
      <c r="N11" s="6"/>
    </row>
    <row r="12" spans="2:14" s="5" customFormat="1" ht="15" customHeight="1" x14ac:dyDescent="0.35">
      <c r="B12" s="10" t="s">
        <v>62</v>
      </c>
      <c r="C12" s="143" t="s">
        <v>109</v>
      </c>
      <c r="D12" s="143" t="s">
        <v>109</v>
      </c>
      <c r="E12" s="143" t="s">
        <v>109</v>
      </c>
      <c r="F12" s="143">
        <v>0</v>
      </c>
      <c r="G12" s="143" t="s">
        <v>109</v>
      </c>
      <c r="H12" s="143" t="s">
        <v>109</v>
      </c>
      <c r="I12" s="143" t="s">
        <v>109</v>
      </c>
      <c r="J12" s="143">
        <v>0</v>
      </c>
      <c r="K12" s="143">
        <v>10067.887953180001</v>
      </c>
      <c r="L12" s="143">
        <v>9721.9321259999997</v>
      </c>
      <c r="M12" s="142">
        <v>3.5585089743096265E-2</v>
      </c>
      <c r="N12" s="6"/>
    </row>
    <row r="13" spans="2:14" s="5" customFormat="1" ht="15" customHeight="1" x14ac:dyDescent="0.35">
      <c r="B13" s="10" t="s">
        <v>37</v>
      </c>
      <c r="C13" s="143" t="s">
        <v>109</v>
      </c>
      <c r="D13" s="143" t="s">
        <v>109</v>
      </c>
      <c r="E13" s="143" t="s">
        <v>109</v>
      </c>
      <c r="F13" s="143">
        <v>0</v>
      </c>
      <c r="G13" s="143">
        <v>87990.31869806</v>
      </c>
      <c r="H13" s="143">
        <v>89420.965398999993</v>
      </c>
      <c r="I13" s="142">
        <v>-1.5999007554396094E-2</v>
      </c>
      <c r="J13" s="143">
        <v>0</v>
      </c>
      <c r="K13" s="143">
        <v>1411.4886550000001</v>
      </c>
      <c r="L13" s="143">
        <v>1107.7230689999999</v>
      </c>
      <c r="M13" s="142">
        <v>0.27422520528910299</v>
      </c>
      <c r="N13" s="6"/>
    </row>
    <row r="14" spans="2:14" s="5" customFormat="1" ht="15" customHeight="1" x14ac:dyDescent="0.35">
      <c r="B14" s="47" t="s">
        <v>63</v>
      </c>
      <c r="C14" s="48" t="s">
        <v>109</v>
      </c>
      <c r="D14" s="48" t="s">
        <v>109</v>
      </c>
      <c r="E14" s="48" t="s">
        <v>109</v>
      </c>
      <c r="F14" s="50"/>
      <c r="G14" s="48">
        <f>+SUM(G12:G13)</f>
        <v>87990.31869806</v>
      </c>
      <c r="H14" s="48">
        <f>+SUM(H12:H13)</f>
        <v>89420.965398999993</v>
      </c>
      <c r="I14" s="49">
        <f>+G14/H14-1</f>
        <v>-1.5999007554396094E-2</v>
      </c>
      <c r="J14" s="50"/>
      <c r="K14" s="48">
        <f>+SUM(K12:K13)</f>
        <v>11479.376608180002</v>
      </c>
      <c r="L14" s="48">
        <f>+SUM(L12:L13)</f>
        <v>10829.655194999999</v>
      </c>
      <c r="M14" s="49">
        <f>+K14/L14-1</f>
        <v>5.9994653706054946E-2</v>
      </c>
      <c r="N14" s="6"/>
    </row>
    <row r="16" spans="2:14" x14ac:dyDescent="0.35">
      <c r="C16" s="1"/>
      <c r="D16" s="1"/>
      <c r="E16" s="1"/>
      <c r="F16" s="1"/>
      <c r="M16" s="1"/>
      <c r="N16" s="1"/>
    </row>
    <row r="17" s="1" customFormat="1" x14ac:dyDescent="0.35"/>
    <row r="18" s="1" customFormat="1" x14ac:dyDescent="0.35"/>
    <row r="19" s="1" customFormat="1" x14ac:dyDescent="0.35"/>
    <row r="20" s="1" customFormat="1" x14ac:dyDescent="0.35"/>
    <row r="21" s="1" customFormat="1" x14ac:dyDescent="0.35"/>
    <row r="22" s="1" customFormat="1" x14ac:dyDescent="0.35"/>
    <row r="23" s="1" customFormat="1" x14ac:dyDescent="0.35"/>
  </sheetData>
  <mergeCells count="8">
    <mergeCell ref="B10:B11"/>
    <mergeCell ref="C10:E10"/>
    <mergeCell ref="G10:I10"/>
    <mergeCell ref="K10:M10"/>
    <mergeCell ref="B4:B5"/>
    <mergeCell ref="C4:E4"/>
    <mergeCell ref="G4:I4"/>
    <mergeCell ref="K4:M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C1CC9-A46F-4D53-8AA9-5937C2DE92A0}">
  <dimension ref="B1:R27"/>
  <sheetViews>
    <sheetView showGridLines="0" zoomScale="115" zoomScaleNormal="115" workbookViewId="0">
      <selection activeCell="D10" sqref="D10"/>
    </sheetView>
  </sheetViews>
  <sheetFormatPr baseColWidth="10" defaultColWidth="11.453125" defaultRowHeight="14.5" x14ac:dyDescent="0.35"/>
  <cols>
    <col min="1" max="1" width="5.08984375" style="37" customWidth="1"/>
    <col min="2" max="2" width="25.6328125" style="37" customWidth="1"/>
    <col min="3" max="3" width="11.81640625" style="37" customWidth="1"/>
    <col min="4" max="4" width="11.453125" style="37"/>
    <col min="5" max="5" width="0.81640625" customWidth="1"/>
    <col min="6" max="6" width="11.453125" style="37"/>
    <col min="7" max="7" width="11.453125" style="37" hidden="1" customWidth="1"/>
    <col min="8" max="16384" width="11.453125" style="37"/>
  </cols>
  <sheetData>
    <row r="1" spans="2:18" s="9" customFormat="1" ht="6.75" customHeight="1" x14ac:dyDescent="0.35">
      <c r="E1"/>
    </row>
    <row r="2" spans="2:18" s="7" customFormat="1" ht="21" x14ac:dyDescent="0.5">
      <c r="B2" s="163" t="s">
        <v>141</v>
      </c>
      <c r="C2" s="163"/>
      <c r="E2"/>
    </row>
    <row r="3" spans="2:18" s="9" customFormat="1" ht="6.75" customHeight="1" x14ac:dyDescent="0.35">
      <c r="B3" s="164"/>
      <c r="C3" s="164"/>
      <c r="E3"/>
    </row>
    <row r="4" spans="2:18" s="7" customFormat="1" x14ac:dyDescent="0.35">
      <c r="B4" s="165" t="s">
        <v>9</v>
      </c>
      <c r="C4" s="165"/>
      <c r="D4" s="158"/>
      <c r="E4"/>
      <c r="O4" s="144"/>
      <c r="P4" s="144"/>
      <c r="Q4" s="144"/>
      <c r="R4" s="144"/>
    </row>
    <row r="5" spans="2:18" ht="15.5" customHeight="1" x14ac:dyDescent="0.35">
      <c r="B5" s="183" t="s">
        <v>118</v>
      </c>
      <c r="C5" s="185" t="s">
        <v>125</v>
      </c>
      <c r="D5" s="185"/>
      <c r="E5" s="156"/>
      <c r="F5" s="185" t="s">
        <v>125</v>
      </c>
      <c r="G5" s="185"/>
    </row>
    <row r="6" spans="2:18" x14ac:dyDescent="0.35">
      <c r="B6" s="184"/>
      <c r="C6" s="157" t="s">
        <v>124</v>
      </c>
      <c r="D6" s="157" t="s">
        <v>127</v>
      </c>
      <c r="E6" s="156"/>
      <c r="F6" s="157" t="s">
        <v>139</v>
      </c>
      <c r="G6" s="157" t="s">
        <v>140</v>
      </c>
    </row>
    <row r="7" spans="2:18" x14ac:dyDescent="0.35">
      <c r="B7" s="159" t="s">
        <v>2</v>
      </c>
      <c r="C7" s="160">
        <v>5.4673415516331536E-2</v>
      </c>
      <c r="D7" s="160">
        <v>5.5013350714579357E-2</v>
      </c>
      <c r="F7" s="160">
        <v>5.4846966837223676E-2</v>
      </c>
      <c r="G7" s="160">
        <v>0.16085323671507573</v>
      </c>
    </row>
    <row r="8" spans="2:18" ht="14.5" customHeight="1" x14ac:dyDescent="0.35">
      <c r="B8" s="145" t="s">
        <v>3</v>
      </c>
      <c r="C8" s="146">
        <v>1.0543080472556547</v>
      </c>
      <c r="D8" s="146">
        <v>1.190734739749689</v>
      </c>
      <c r="F8" s="146">
        <v>1.1286099964332756</v>
      </c>
      <c r="G8" s="146">
        <v>0.62781940204984166</v>
      </c>
    </row>
    <row r="9" spans="2:18" x14ac:dyDescent="0.35">
      <c r="B9" s="145" t="s">
        <v>112</v>
      </c>
      <c r="C9" s="146">
        <v>-1.7305345915430426E-4</v>
      </c>
      <c r="D9" s="146">
        <v>1.2242870589801891E-2</v>
      </c>
      <c r="F9" s="146">
        <v>6.0562638025320886E-3</v>
      </c>
      <c r="G9" s="146" t="s">
        <v>109</v>
      </c>
    </row>
    <row r="10" spans="2:18" x14ac:dyDescent="0.35">
      <c r="B10" s="145" t="s">
        <v>4</v>
      </c>
      <c r="C10" s="146">
        <v>1.6705969425292455E-2</v>
      </c>
      <c r="D10" s="146">
        <v>-2.9340191813585048E-2</v>
      </c>
      <c r="F10" s="146">
        <v>-6.7802824578775418E-3</v>
      </c>
      <c r="G10" s="146">
        <v>1.5679425460574482E-2</v>
      </c>
    </row>
    <row r="11" spans="2:18" x14ac:dyDescent="0.35">
      <c r="B11" s="145" t="s">
        <v>5</v>
      </c>
      <c r="C11" s="146">
        <v>6.5703755766185923E-2</v>
      </c>
      <c r="D11" s="146">
        <v>3.62610682926372E-2</v>
      </c>
      <c r="F11" s="146">
        <v>5.083154483022604E-2</v>
      </c>
      <c r="G11" s="146">
        <v>5.5925928402426696E-2</v>
      </c>
    </row>
    <row r="12" spans="2:18" x14ac:dyDescent="0.35">
      <c r="B12" s="161" t="s">
        <v>6</v>
      </c>
      <c r="C12" s="162">
        <v>1.2083558088861412E-2</v>
      </c>
      <c r="D12" s="162">
        <v>-5.0604007880650226E-2</v>
      </c>
      <c r="F12" s="162">
        <v>-1.9226385542887508E-2</v>
      </c>
      <c r="G12" s="162">
        <v>0.16819468686707098</v>
      </c>
    </row>
    <row r="14" spans="2:18" x14ac:dyDescent="0.35">
      <c r="D14" s="147"/>
    </row>
    <row r="15" spans="2:18" s="7" customFormat="1" x14ac:dyDescent="0.35">
      <c r="B15" s="166" t="s">
        <v>10</v>
      </c>
      <c r="C15" s="166"/>
      <c r="D15" s="21"/>
      <c r="E15"/>
      <c r="O15" s="144"/>
      <c r="P15" s="144"/>
      <c r="Q15" s="144"/>
      <c r="R15" s="144"/>
    </row>
    <row r="16" spans="2:18" x14ac:dyDescent="0.35">
      <c r="B16" s="167" t="s">
        <v>119</v>
      </c>
      <c r="C16" s="185" t="s">
        <v>125</v>
      </c>
      <c r="D16" s="185"/>
      <c r="F16" s="185" t="s">
        <v>125</v>
      </c>
      <c r="G16" s="185"/>
    </row>
    <row r="17" spans="2:18" x14ac:dyDescent="0.35">
      <c r="B17" s="168" t="s">
        <v>120</v>
      </c>
      <c r="C17" s="157" t="str">
        <f>+C6</f>
        <v>1T23</v>
      </c>
      <c r="D17" s="157" t="s">
        <v>127</v>
      </c>
      <c r="F17" s="157" t="s">
        <v>139</v>
      </c>
      <c r="G17" s="157" t="s">
        <v>140</v>
      </c>
    </row>
    <row r="18" spans="2:18" x14ac:dyDescent="0.35">
      <c r="B18" s="159" t="s">
        <v>2</v>
      </c>
      <c r="C18" s="160">
        <v>-0.13915527307116438</v>
      </c>
      <c r="D18" s="160">
        <v>-0.11474860441073875</v>
      </c>
      <c r="F18" s="160">
        <v>-0.12753462774819685</v>
      </c>
      <c r="G18" s="160">
        <v>-1.7874828547380848E-2</v>
      </c>
    </row>
    <row r="19" spans="2:18" x14ac:dyDescent="0.35">
      <c r="B19" s="145" t="s">
        <v>3</v>
      </c>
      <c r="C19" s="146">
        <v>0.85524036502238188</v>
      </c>
      <c r="D19" s="146">
        <v>0.90009878669508736</v>
      </c>
      <c r="F19" s="146">
        <v>0.87892562058664336</v>
      </c>
      <c r="G19" s="146">
        <v>0.62177057317033402</v>
      </c>
    </row>
    <row r="20" spans="2:18" x14ac:dyDescent="0.35">
      <c r="B20" s="161" t="s">
        <v>6</v>
      </c>
      <c r="C20" s="162">
        <v>-0.21905162424600466</v>
      </c>
      <c r="D20" s="162">
        <v>-0.24520790391202174</v>
      </c>
      <c r="F20" s="162">
        <v>-0.23175046751100206</v>
      </c>
      <c r="G20" s="162">
        <v>7.9445028311971408E-2</v>
      </c>
    </row>
    <row r="23" spans="2:18" s="7" customFormat="1" x14ac:dyDescent="0.35">
      <c r="B23" s="166" t="s">
        <v>12</v>
      </c>
      <c r="C23" s="166"/>
      <c r="D23" s="21"/>
      <c r="E23"/>
      <c r="O23" s="144"/>
      <c r="P23" s="144"/>
      <c r="Q23" s="144"/>
      <c r="R23" s="144"/>
    </row>
    <row r="24" spans="2:18" x14ac:dyDescent="0.35">
      <c r="B24" s="167" t="s">
        <v>121</v>
      </c>
      <c r="C24" s="185" t="s">
        <v>125</v>
      </c>
      <c r="D24" s="185"/>
      <c r="F24" s="185" t="s">
        <v>125</v>
      </c>
      <c r="G24" s="185"/>
    </row>
    <row r="25" spans="2:18" x14ac:dyDescent="0.35">
      <c r="B25" s="168" t="s">
        <v>122</v>
      </c>
      <c r="C25" s="157" t="s">
        <v>124</v>
      </c>
      <c r="D25" s="157" t="s">
        <v>127</v>
      </c>
      <c r="F25" s="157" t="s">
        <v>139</v>
      </c>
      <c r="G25" s="157" t="s">
        <v>140</v>
      </c>
    </row>
    <row r="26" spans="2:18" x14ac:dyDescent="0.35">
      <c r="B26" s="145" t="s">
        <v>2</v>
      </c>
      <c r="C26" s="146">
        <v>-6.2731375751586271E-2</v>
      </c>
      <c r="D26" s="146">
        <v>-0.12658231446108659</v>
      </c>
      <c r="F26" s="146">
        <v>-9.4121551684465607E-2</v>
      </c>
      <c r="G26" s="146">
        <v>0.31520379086535988</v>
      </c>
    </row>
    <row r="27" spans="2:18" x14ac:dyDescent="0.35">
      <c r="B27" s="146"/>
      <c r="C27" s="146"/>
    </row>
  </sheetData>
  <mergeCells count="7">
    <mergeCell ref="B5:B6"/>
    <mergeCell ref="F5:G5"/>
    <mergeCell ref="F16:G16"/>
    <mergeCell ref="F24:G24"/>
    <mergeCell ref="C5:D5"/>
    <mergeCell ref="C16:D16"/>
    <mergeCell ref="C24:D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Q85"/>
  <sheetViews>
    <sheetView showGridLines="0" topLeftCell="A35" zoomScale="122" zoomScaleNormal="85" zoomScaleSheetLayoutView="100" workbookViewId="0">
      <selection activeCell="P31" sqref="P31"/>
    </sheetView>
  </sheetViews>
  <sheetFormatPr baseColWidth="10" defaultColWidth="11.453125" defaultRowHeight="14.5" x14ac:dyDescent="0.35"/>
  <cols>
    <col min="1" max="1" width="0.81640625" style="37" customWidth="1"/>
    <col min="2" max="2" width="13.7265625" style="37" customWidth="1"/>
    <col min="3" max="6" width="8.7265625" style="37" customWidth="1"/>
    <col min="7" max="8" width="12.26953125" style="37" bestFit="1" customWidth="1"/>
    <col min="9" max="9" width="5.1796875" style="37" customWidth="1"/>
    <col min="10" max="10" width="11.453125" style="37" customWidth="1"/>
    <col min="11" max="16" width="8.1796875" style="37" customWidth="1"/>
    <col min="17" max="17" width="2.7265625" style="37" customWidth="1"/>
    <col min="18" max="16384" width="11.453125" style="37"/>
  </cols>
  <sheetData>
    <row r="2" spans="2:17" s="52" customFormat="1" ht="21" customHeight="1" x14ac:dyDescent="0.35">
      <c r="B2" s="149" t="s">
        <v>142</v>
      </c>
      <c r="C2" s="95"/>
      <c r="D2" s="95"/>
      <c r="K2" s="171" t="s">
        <v>128</v>
      </c>
      <c r="L2" s="171"/>
      <c r="M2" s="171"/>
      <c r="N2" s="171"/>
      <c r="O2" s="171"/>
      <c r="P2" s="171"/>
    </row>
    <row r="3" spans="2:17" ht="14" customHeight="1" x14ac:dyDescent="0.35">
      <c r="D3" s="97"/>
    </row>
    <row r="4" spans="2:17" s="80" customFormat="1" ht="17" customHeight="1" x14ac:dyDescent="0.35">
      <c r="B4" s="10"/>
      <c r="C4" s="173" t="s">
        <v>0</v>
      </c>
      <c r="D4" s="173"/>
      <c r="E4" s="173" t="s">
        <v>1</v>
      </c>
      <c r="F4" s="173"/>
      <c r="G4" s="173" t="s">
        <v>126</v>
      </c>
      <c r="H4" s="173"/>
      <c r="J4" s="37"/>
      <c r="K4" s="170" t="s">
        <v>69</v>
      </c>
      <c r="L4" s="170"/>
      <c r="M4" s="170" t="s">
        <v>110</v>
      </c>
      <c r="N4" s="170"/>
      <c r="O4" s="170" t="s">
        <v>111</v>
      </c>
      <c r="P4" s="170"/>
      <c r="Q4" s="37"/>
    </row>
    <row r="5" spans="2:17" ht="15" customHeight="1" x14ac:dyDescent="0.35">
      <c r="B5" s="22"/>
      <c r="C5" s="29" t="s">
        <v>127</v>
      </c>
      <c r="D5" s="29" t="s">
        <v>96</v>
      </c>
      <c r="E5" s="29" t="s">
        <v>127</v>
      </c>
      <c r="F5" s="29" t="s">
        <v>96</v>
      </c>
      <c r="G5" s="29" t="s">
        <v>127</v>
      </c>
      <c r="H5" s="29" t="s">
        <v>96</v>
      </c>
      <c r="K5" s="16" t="s">
        <v>127</v>
      </c>
      <c r="L5" s="16" t="s">
        <v>96</v>
      </c>
      <c r="M5" s="16" t="s">
        <v>127</v>
      </c>
      <c r="N5" s="16" t="s">
        <v>96</v>
      </c>
      <c r="O5" s="16" t="s">
        <v>127</v>
      </c>
      <c r="P5" s="16" t="s">
        <v>96</v>
      </c>
    </row>
    <row r="6" spans="2:17" s="99" customFormat="1" ht="15" customHeight="1" x14ac:dyDescent="0.35">
      <c r="B6" s="11" t="s">
        <v>2</v>
      </c>
      <c r="C6" s="12">
        <v>263</v>
      </c>
      <c r="D6" s="12">
        <v>253</v>
      </c>
      <c r="E6" s="14">
        <v>0.67680608365019013</v>
      </c>
      <c r="F6" s="14">
        <v>0.66798418972332019</v>
      </c>
      <c r="G6" s="13">
        <v>621833.99</v>
      </c>
      <c r="H6" s="13">
        <v>614775.99</v>
      </c>
      <c r="I6" s="118"/>
      <c r="J6" s="27" t="s">
        <v>2</v>
      </c>
      <c r="K6" s="28">
        <v>5.5013350714579357E-2</v>
      </c>
      <c r="L6" s="28">
        <v>0.14816596651369252</v>
      </c>
      <c r="M6" s="28">
        <v>8.9914935383936578E-2</v>
      </c>
      <c r="N6" s="28">
        <v>0.59405047832176461</v>
      </c>
      <c r="O6" s="28">
        <v>-3.2022301499210704E-2</v>
      </c>
      <c r="P6" s="28">
        <v>-0.27971793733753314</v>
      </c>
    </row>
    <row r="7" spans="2:17" s="99" customFormat="1" ht="15" customHeight="1" x14ac:dyDescent="0.35">
      <c r="B7" s="11" t="s">
        <v>3</v>
      </c>
      <c r="C7" s="12">
        <v>275</v>
      </c>
      <c r="D7" s="12">
        <v>276</v>
      </c>
      <c r="E7" s="14">
        <v>0.53590743801652896</v>
      </c>
      <c r="F7" s="14">
        <v>0.54347826086956519</v>
      </c>
      <c r="G7" s="13">
        <v>418141.09000000014</v>
      </c>
      <c r="H7" s="13">
        <v>420223.92000000016</v>
      </c>
      <c r="I7" s="118"/>
      <c r="J7" s="11" t="s">
        <v>3</v>
      </c>
      <c r="K7" s="14">
        <v>1.190734739749689</v>
      </c>
      <c r="L7" s="14">
        <v>0.66517736044183517</v>
      </c>
      <c r="M7" s="14">
        <v>0.12698398521592291</v>
      </c>
      <c r="N7" s="14">
        <v>8.9773809079282785E-2</v>
      </c>
      <c r="O7" s="14">
        <v>0.94389163332250758</v>
      </c>
      <c r="P7" s="14">
        <v>0.52800273466719982</v>
      </c>
    </row>
    <row r="8" spans="2:17" s="99" customFormat="1" ht="15" customHeight="1" x14ac:dyDescent="0.35">
      <c r="B8" s="11" t="s">
        <v>108</v>
      </c>
      <c r="C8" s="12">
        <v>160</v>
      </c>
      <c r="D8" s="13" t="s">
        <v>109</v>
      </c>
      <c r="E8" s="14">
        <v>1</v>
      </c>
      <c r="F8" s="14" t="s">
        <v>109</v>
      </c>
      <c r="G8" s="13">
        <v>315718.11778899998</v>
      </c>
      <c r="H8" s="13" t="s">
        <v>109</v>
      </c>
      <c r="I8" s="118"/>
      <c r="J8" s="11" t="s">
        <v>108</v>
      </c>
      <c r="K8" s="14">
        <v>1.2242870589801891E-2</v>
      </c>
      <c r="L8" s="14" t="s">
        <v>109</v>
      </c>
      <c r="M8" s="14">
        <v>1.1402221463464368E-2</v>
      </c>
      <c r="N8" s="14" t="s">
        <v>109</v>
      </c>
      <c r="O8" s="14">
        <v>8.3117192003112628E-4</v>
      </c>
      <c r="P8" s="14" t="s">
        <v>109</v>
      </c>
    </row>
    <row r="9" spans="2:17" s="99" customFormat="1" ht="15" customHeight="1" x14ac:dyDescent="0.35">
      <c r="B9" s="11" t="s">
        <v>4</v>
      </c>
      <c r="C9" s="12">
        <v>220</v>
      </c>
      <c r="D9" s="12">
        <v>207</v>
      </c>
      <c r="E9" s="14">
        <v>0.92727272727272725</v>
      </c>
      <c r="F9" s="14">
        <v>0.92270531400966183</v>
      </c>
      <c r="G9" s="13">
        <v>548420.64</v>
      </c>
      <c r="H9" s="13">
        <v>514111.37000000005</v>
      </c>
      <c r="I9" s="118"/>
      <c r="J9" s="11" t="s">
        <v>4</v>
      </c>
      <c r="K9" s="14">
        <v>-2.9340191813585048E-2</v>
      </c>
      <c r="L9" s="14">
        <v>5.1868812745666792E-2</v>
      </c>
      <c r="M9" s="14">
        <v>-4.4506291392546582E-2</v>
      </c>
      <c r="N9" s="14">
        <v>2.4929391600133854E-2</v>
      </c>
      <c r="O9" s="14">
        <v>1.5872526885671201E-2</v>
      </c>
      <c r="P9" s="14">
        <v>2.6284172711131593E-2</v>
      </c>
    </row>
    <row r="10" spans="2:17" s="99" customFormat="1" ht="15" customHeight="1" x14ac:dyDescent="0.35">
      <c r="B10" s="11" t="s">
        <v>5</v>
      </c>
      <c r="C10" s="12">
        <v>91</v>
      </c>
      <c r="D10" s="12">
        <v>92</v>
      </c>
      <c r="E10" s="14">
        <v>0.53846153846153844</v>
      </c>
      <c r="F10" s="14">
        <v>0.54347826086956519</v>
      </c>
      <c r="G10" s="13">
        <v>268250.37333333306</v>
      </c>
      <c r="H10" s="13">
        <v>270303.97333333339</v>
      </c>
      <c r="I10" s="118"/>
      <c r="J10" s="11" t="s">
        <v>5</v>
      </c>
      <c r="K10" s="14">
        <v>3.62610682926372E-2</v>
      </c>
      <c r="L10" s="14">
        <v>7.9578367144991446E-2</v>
      </c>
      <c r="M10" s="14">
        <v>0.17123038576001681</v>
      </c>
      <c r="N10" s="14">
        <v>0.10118174604513408</v>
      </c>
      <c r="O10" s="14">
        <v>-0.11523720619645417</v>
      </c>
      <c r="P10" s="14">
        <v>-1.9618359074449421E-2</v>
      </c>
    </row>
    <row r="11" spans="2:17" s="85" customFormat="1" x14ac:dyDescent="0.35">
      <c r="B11" s="11" t="s">
        <v>6</v>
      </c>
      <c r="C11" s="12">
        <v>91</v>
      </c>
      <c r="D11" s="12">
        <v>92</v>
      </c>
      <c r="E11" s="14">
        <v>0.2857142857142857</v>
      </c>
      <c r="F11" s="14">
        <v>0.31521739130434784</v>
      </c>
      <c r="G11" s="13">
        <v>357251.17000000004</v>
      </c>
      <c r="H11" s="13">
        <v>357283.23000000004</v>
      </c>
      <c r="I11" s="104"/>
      <c r="J11" s="18" t="s">
        <v>6</v>
      </c>
      <c r="K11" s="19">
        <v>-5.0604007880650226E-2</v>
      </c>
      <c r="L11" s="19">
        <v>0.19428885910168869</v>
      </c>
      <c r="M11" s="19">
        <v>-6.8489525648516847E-2</v>
      </c>
      <c r="N11" s="19">
        <v>0.20115770161877822</v>
      </c>
      <c r="O11" s="19">
        <v>1.9200554647889057E-2</v>
      </c>
      <c r="P11" s="19">
        <v>-5.7185184824879443E-3</v>
      </c>
    </row>
    <row r="12" spans="2:17" s="11" customFormat="1" x14ac:dyDescent="0.35">
      <c r="B12" s="23" t="s">
        <v>95</v>
      </c>
      <c r="C12" s="24">
        <v>1100</v>
      </c>
      <c r="D12" s="24">
        <v>920</v>
      </c>
      <c r="E12" s="25">
        <v>0.6948859504132231</v>
      </c>
      <c r="F12" s="25">
        <v>0.64021739130434785</v>
      </c>
      <c r="G12" s="26">
        <v>2529615.381122333</v>
      </c>
      <c r="H12" s="26">
        <v>2176698.4833333339</v>
      </c>
      <c r="I12" s="104"/>
    </row>
    <row r="13" spans="2:17" s="96" customFormat="1" ht="15" customHeight="1" x14ac:dyDescent="0.35">
      <c r="B13" s="148" t="s">
        <v>113</v>
      </c>
    </row>
    <row r="14" spans="2:17" s="96" customFormat="1" ht="15" customHeight="1" x14ac:dyDescent="0.35">
      <c r="B14" s="119"/>
    </row>
    <row r="15" spans="2:17" s="52" customFormat="1" ht="15.5" x14ac:dyDescent="0.35">
      <c r="B15" s="149" t="s">
        <v>9</v>
      </c>
      <c r="C15" s="95"/>
      <c r="D15" s="95"/>
    </row>
    <row r="16" spans="2:17" ht="17.149999999999999" customHeight="1" x14ac:dyDescent="0.35">
      <c r="D16" s="97"/>
      <c r="K16" s="171" t="s">
        <v>128</v>
      </c>
      <c r="L16" s="171"/>
      <c r="M16" s="171"/>
      <c r="N16" s="171"/>
      <c r="O16" s="171"/>
      <c r="P16" s="171"/>
    </row>
    <row r="17" spans="2:17" s="80" customFormat="1" ht="14.5" customHeight="1" x14ac:dyDescent="0.35">
      <c r="B17" s="10"/>
      <c r="C17" s="170" t="s">
        <v>0</v>
      </c>
      <c r="D17" s="170"/>
      <c r="E17" s="170" t="s">
        <v>1</v>
      </c>
      <c r="F17" s="170"/>
      <c r="G17" s="170" t="s">
        <v>126</v>
      </c>
      <c r="H17" s="170"/>
      <c r="J17" s="37"/>
      <c r="K17" s="170" t="s">
        <v>69</v>
      </c>
      <c r="L17" s="170"/>
      <c r="M17" s="170" t="s">
        <v>110</v>
      </c>
      <c r="N17" s="170"/>
      <c r="O17" s="170" t="s">
        <v>111</v>
      </c>
      <c r="P17" s="170"/>
    </row>
    <row r="18" spans="2:17" ht="15" customHeight="1" x14ac:dyDescent="0.35">
      <c r="B18" s="22"/>
      <c r="C18" s="29" t="s">
        <v>127</v>
      </c>
      <c r="D18" s="29" t="s">
        <v>96</v>
      </c>
      <c r="E18" s="29" t="s">
        <v>127</v>
      </c>
      <c r="F18" s="29" t="s">
        <v>96</v>
      </c>
      <c r="G18" s="29" t="s">
        <v>127</v>
      </c>
      <c r="H18" s="29" t="s">
        <v>96</v>
      </c>
      <c r="K18" s="16" t="s">
        <v>127</v>
      </c>
      <c r="L18" s="16" t="s">
        <v>96</v>
      </c>
      <c r="M18" s="16" t="s">
        <v>127</v>
      </c>
      <c r="N18" s="16" t="s">
        <v>96</v>
      </c>
      <c r="O18" s="16" t="s">
        <v>127</v>
      </c>
      <c r="P18" s="16" t="s">
        <v>96</v>
      </c>
    </row>
    <row r="19" spans="2:17" s="99" customFormat="1" ht="15" customHeight="1" x14ac:dyDescent="0.35">
      <c r="B19" s="11" t="s">
        <v>2</v>
      </c>
      <c r="C19" s="12">
        <v>250</v>
      </c>
      <c r="D19" s="12">
        <v>248</v>
      </c>
      <c r="E19" s="14">
        <v>0.66400000000000003</v>
      </c>
      <c r="F19" s="14">
        <v>0.66532258064516125</v>
      </c>
      <c r="G19" s="13">
        <v>619619.99</v>
      </c>
      <c r="H19" s="13">
        <v>613970.99</v>
      </c>
      <c r="I19" s="118"/>
      <c r="J19" s="27" t="s">
        <v>2</v>
      </c>
      <c r="K19" s="28">
        <v>5.482288395918089E-2</v>
      </c>
      <c r="L19" s="28">
        <v>0.14813567044761111</v>
      </c>
      <c r="M19" s="28">
        <v>8.9826627508367674E-2</v>
      </c>
      <c r="N19" s="28">
        <v>0.59395252555345568</v>
      </c>
      <c r="O19" s="28">
        <v>-3.2118634896281195E-2</v>
      </c>
      <c r="P19" s="28">
        <v>-0.27969268090406096</v>
      </c>
    </row>
    <row r="20" spans="2:17" s="99" customFormat="1" ht="15" customHeight="1" x14ac:dyDescent="0.35">
      <c r="B20" s="11" t="s">
        <v>3</v>
      </c>
      <c r="C20" s="12">
        <v>272</v>
      </c>
      <c r="D20" s="12">
        <v>273</v>
      </c>
      <c r="E20" s="14">
        <v>0.54181818181818187</v>
      </c>
      <c r="F20" s="14">
        <v>0.5494505494505495</v>
      </c>
      <c r="G20" s="13">
        <v>417719.09000000014</v>
      </c>
      <c r="H20" s="13">
        <v>419801.92000000016</v>
      </c>
      <c r="I20" s="118"/>
      <c r="J20" s="11" t="s">
        <v>3</v>
      </c>
      <c r="K20" s="14">
        <v>1.1907490590921062</v>
      </c>
      <c r="L20" s="14">
        <v>0.66517736044183517</v>
      </c>
      <c r="M20" s="14">
        <v>0.12693578834799801</v>
      </c>
      <c r="N20" s="14">
        <v>8.9773809079282785E-2</v>
      </c>
      <c r="O20" s="14">
        <v>0.94398747625503776</v>
      </c>
      <c r="P20" s="14">
        <v>0.52800273466719982</v>
      </c>
    </row>
    <row r="21" spans="2:17" s="99" customFormat="1" ht="15" customHeight="1" x14ac:dyDescent="0.35">
      <c r="B21" s="11" t="s">
        <v>108</v>
      </c>
      <c r="C21" s="12">
        <v>160</v>
      </c>
      <c r="D21" s="13" t="s">
        <v>109</v>
      </c>
      <c r="E21" s="14">
        <v>1</v>
      </c>
      <c r="F21" s="14" t="s">
        <v>109</v>
      </c>
      <c r="G21" s="13">
        <v>315718.11778899998</v>
      </c>
      <c r="H21" s="13" t="s">
        <v>109</v>
      </c>
      <c r="I21" s="118"/>
      <c r="J21" s="11" t="s">
        <v>108</v>
      </c>
      <c r="K21" s="14">
        <v>1.2242870589801891E-2</v>
      </c>
      <c r="L21" s="14" t="s">
        <v>109</v>
      </c>
      <c r="M21" s="14">
        <v>1.1402221463464368E-2</v>
      </c>
      <c r="N21" s="14" t="s">
        <v>109</v>
      </c>
      <c r="O21" s="14">
        <v>8.3117192003112628E-4</v>
      </c>
      <c r="P21" s="14" t="s">
        <v>109</v>
      </c>
    </row>
    <row r="22" spans="2:17" s="99" customFormat="1" ht="15" customHeight="1" x14ac:dyDescent="0.35">
      <c r="B22" s="11" t="s">
        <v>4</v>
      </c>
      <c r="C22" s="12">
        <v>154</v>
      </c>
      <c r="D22" s="12">
        <v>162</v>
      </c>
      <c r="E22" s="14">
        <v>0.9285714285714286</v>
      </c>
      <c r="F22" s="14">
        <v>0.9320987654320988</v>
      </c>
      <c r="G22" s="13">
        <v>362766.17000000004</v>
      </c>
      <c r="H22" s="13">
        <v>397344.95</v>
      </c>
      <c r="I22" s="118"/>
      <c r="J22" s="11" t="s">
        <v>4</v>
      </c>
      <c r="K22" s="14">
        <v>-4.6393580964742442E-2</v>
      </c>
      <c r="L22" s="14">
        <v>3.5716346086987816E-2</v>
      </c>
      <c r="M22" s="14">
        <v>-4.9014413111923782E-2</v>
      </c>
      <c r="N22" s="14">
        <v>3.11473713865138E-2</v>
      </c>
      <c r="O22" s="14">
        <v>2.755911533588451E-3</v>
      </c>
      <c r="P22" s="14">
        <v>4.430961885041329E-3</v>
      </c>
    </row>
    <row r="23" spans="2:17" s="99" customFormat="1" ht="15" customHeight="1" x14ac:dyDescent="0.35">
      <c r="B23" s="11" t="s">
        <v>5</v>
      </c>
      <c r="C23" s="12">
        <v>72</v>
      </c>
      <c r="D23" s="12">
        <v>75</v>
      </c>
      <c r="E23" s="14">
        <v>0.59722222222222221</v>
      </c>
      <c r="F23" s="14">
        <v>0.58666666666666667</v>
      </c>
      <c r="G23" s="13">
        <v>224493.21333333303</v>
      </c>
      <c r="H23" s="13">
        <v>234002.7333333334</v>
      </c>
      <c r="I23" s="118"/>
      <c r="J23" s="11" t="s">
        <v>5</v>
      </c>
      <c r="K23" s="14">
        <v>2.7875942205375148E-2</v>
      </c>
      <c r="L23" s="14">
        <v>6.0911897726817488E-2</v>
      </c>
      <c r="M23" s="14">
        <v>0.19996816953676078</v>
      </c>
      <c r="N23" s="14">
        <v>0.10461824621488636</v>
      </c>
      <c r="O23" s="14">
        <v>-0.1434139935543628</v>
      </c>
      <c r="P23" s="14">
        <v>-3.9566926074084074E-2</v>
      </c>
    </row>
    <row r="24" spans="2:17" s="85" customFormat="1" ht="15" customHeight="1" x14ac:dyDescent="0.35">
      <c r="B24" s="11" t="s">
        <v>6</v>
      </c>
      <c r="C24" s="12">
        <v>78</v>
      </c>
      <c r="D24" s="12">
        <v>78</v>
      </c>
      <c r="E24" s="14">
        <v>0.16666666666666666</v>
      </c>
      <c r="F24" s="14">
        <v>0.19230769230769232</v>
      </c>
      <c r="G24" s="13">
        <v>355474.85000000003</v>
      </c>
      <c r="H24" s="13">
        <v>355358.55000000005</v>
      </c>
      <c r="I24" s="104"/>
      <c r="J24" s="18" t="s">
        <v>6</v>
      </c>
      <c r="K24" s="19">
        <v>-5.0643242959959478E-2</v>
      </c>
      <c r="L24" s="19">
        <v>0.19255097250623865</v>
      </c>
      <c r="M24" s="19">
        <v>-6.9297422483421078E-2</v>
      </c>
      <c r="N24" s="19">
        <v>0.19986943900752108</v>
      </c>
      <c r="O24" s="19">
        <v>2.0043115785965959E-2</v>
      </c>
      <c r="P24" s="19">
        <v>-6.0993857026111487E-3</v>
      </c>
    </row>
    <row r="25" spans="2:17" s="11" customFormat="1" ht="15" customHeight="1" x14ac:dyDescent="0.35">
      <c r="B25" s="23" t="s">
        <v>95</v>
      </c>
      <c r="C25" s="24">
        <v>986</v>
      </c>
      <c r="D25" s="24">
        <v>836</v>
      </c>
      <c r="E25" s="25">
        <v>0.68192144569426516</v>
      </c>
      <c r="F25" s="25">
        <v>0.62799043062200954</v>
      </c>
      <c r="G25" s="26">
        <v>2295791.4311223333</v>
      </c>
      <c r="H25" s="26">
        <v>2020479.1433333335</v>
      </c>
      <c r="I25" s="104"/>
      <c r="J25" s="15"/>
    </row>
    <row r="26" spans="2:17" s="96" customFormat="1" ht="15" customHeight="1" x14ac:dyDescent="0.35">
      <c r="C26" s="85"/>
      <c r="D26" s="85"/>
      <c r="E26" s="85"/>
      <c r="F26" s="105"/>
      <c r="G26" s="103"/>
      <c r="H26" s="103"/>
    </row>
    <row r="27" spans="2:17" s="52" customFormat="1" ht="18.75" customHeight="1" x14ac:dyDescent="0.35">
      <c r="B27" s="149" t="s">
        <v>94</v>
      </c>
      <c r="C27" s="95"/>
      <c r="D27" s="95"/>
      <c r="K27" s="171" t="s">
        <v>128</v>
      </c>
      <c r="L27" s="171"/>
      <c r="M27" s="171"/>
      <c r="N27" s="171"/>
      <c r="O27" s="171"/>
      <c r="P27" s="171"/>
    </row>
    <row r="28" spans="2:17" ht="14" customHeight="1" x14ac:dyDescent="0.35">
      <c r="D28" s="97"/>
    </row>
    <row r="29" spans="2:17" s="80" customFormat="1" ht="14.5" customHeight="1" x14ac:dyDescent="0.35">
      <c r="B29" s="10"/>
      <c r="C29" s="170" t="s">
        <v>0</v>
      </c>
      <c r="D29" s="170"/>
      <c r="E29" s="170" t="s">
        <v>1</v>
      </c>
      <c r="F29" s="170"/>
      <c r="G29" s="170" t="s">
        <v>126</v>
      </c>
      <c r="H29" s="170"/>
      <c r="J29" s="37"/>
      <c r="K29" s="172" t="s">
        <v>69</v>
      </c>
      <c r="L29" s="172"/>
      <c r="M29" s="172" t="s">
        <v>110</v>
      </c>
      <c r="N29" s="172"/>
      <c r="O29" s="172" t="s">
        <v>111</v>
      </c>
      <c r="P29" s="172"/>
      <c r="Q29" s="52"/>
    </row>
    <row r="30" spans="2:17" ht="15" customHeight="1" x14ac:dyDescent="0.35">
      <c r="B30" s="22"/>
      <c r="C30" s="29" t="s">
        <v>127</v>
      </c>
      <c r="D30" s="29" t="s">
        <v>96</v>
      </c>
      <c r="E30" s="29" t="s">
        <v>127</v>
      </c>
      <c r="F30" s="29" t="s">
        <v>96</v>
      </c>
      <c r="G30" s="29" t="s">
        <v>127</v>
      </c>
      <c r="H30" s="29" t="s">
        <v>96</v>
      </c>
      <c r="K30" s="17" t="s">
        <v>127</v>
      </c>
      <c r="L30" s="17" t="s">
        <v>96</v>
      </c>
      <c r="M30" s="17" t="s">
        <v>127</v>
      </c>
      <c r="N30" s="17" t="s">
        <v>96</v>
      </c>
      <c r="O30" s="17" t="s">
        <v>127</v>
      </c>
      <c r="P30" s="17" t="s">
        <v>96</v>
      </c>
      <c r="Q30" s="52"/>
    </row>
    <row r="31" spans="2:17" s="99" customFormat="1" ht="15" customHeight="1" x14ac:dyDescent="0.35">
      <c r="B31" s="11" t="s">
        <v>4</v>
      </c>
      <c r="C31" s="12">
        <v>57</v>
      </c>
      <c r="D31" s="12">
        <v>38</v>
      </c>
      <c r="E31" s="150">
        <v>0.91228070175438591</v>
      </c>
      <c r="F31" s="150">
        <v>0.86842105263157898</v>
      </c>
      <c r="G31" s="12">
        <v>184562.9</v>
      </c>
      <c r="H31" s="12">
        <v>115819.14</v>
      </c>
      <c r="I31" s="118"/>
      <c r="J31" s="27" t="s">
        <v>4</v>
      </c>
      <c r="K31" s="28">
        <v>1.8319798402739451E-3</v>
      </c>
      <c r="L31" s="28">
        <v>0.12300857955499289</v>
      </c>
      <c r="M31" s="28">
        <v>-3.506935715877546E-2</v>
      </c>
      <c r="N31" s="28">
        <v>-9.2389245143020826E-3</v>
      </c>
      <c r="O31" s="28">
        <v>3.8242476050292851E-2</v>
      </c>
      <c r="P31" s="28">
        <v>0.13348072238754827</v>
      </c>
      <c r="Q31" s="52"/>
    </row>
    <row r="32" spans="2:17" s="99" customFormat="1" ht="15" customHeight="1" x14ac:dyDescent="0.35">
      <c r="B32" s="11" t="s">
        <v>5</v>
      </c>
      <c r="C32" s="12">
        <v>18</v>
      </c>
      <c r="D32" s="12">
        <v>16</v>
      </c>
      <c r="E32" s="150">
        <v>0.27777777777777779</v>
      </c>
      <c r="F32" s="150">
        <v>0.3125</v>
      </c>
      <c r="G32" s="12">
        <v>43628.160000000003</v>
      </c>
      <c r="H32" s="12">
        <v>36172.239999999998</v>
      </c>
      <c r="I32" s="118"/>
      <c r="J32" s="18" t="s">
        <v>5</v>
      </c>
      <c r="K32" s="19">
        <v>8.4510603869303091E-2</v>
      </c>
      <c r="L32" s="19">
        <v>0.23858587950135401</v>
      </c>
      <c r="M32" s="19">
        <v>-5.6393320402826186E-2</v>
      </c>
      <c r="N32" s="19">
        <v>6.1404172005698365E-2</v>
      </c>
      <c r="O32" s="19">
        <v>0.14932484828560266</v>
      </c>
      <c r="P32" s="19">
        <v>0.16693142176070563</v>
      </c>
      <c r="Q32" s="52"/>
    </row>
    <row r="33" spans="2:17" s="85" customFormat="1" ht="15" customHeight="1" x14ac:dyDescent="0.35">
      <c r="B33" s="23" t="s">
        <v>95</v>
      </c>
      <c r="C33" s="24">
        <v>75</v>
      </c>
      <c r="D33" s="24">
        <v>54</v>
      </c>
      <c r="E33" s="25">
        <v>0.76</v>
      </c>
      <c r="F33" s="25">
        <v>0.70370370370370372</v>
      </c>
      <c r="G33" s="24">
        <v>228191.06</v>
      </c>
      <c r="H33" s="24">
        <v>151991.38</v>
      </c>
      <c r="I33" s="104"/>
      <c r="J33" s="15"/>
      <c r="K33" s="52"/>
      <c r="L33" s="52"/>
      <c r="M33" s="52"/>
      <c r="N33" s="52"/>
      <c r="O33" s="52"/>
      <c r="P33" s="52"/>
      <c r="Q33" s="52"/>
    </row>
    <row r="34" spans="2:17" s="96" customFormat="1" ht="15" customHeight="1" x14ac:dyDescent="0.35">
      <c r="C34" s="85"/>
      <c r="D34" s="85"/>
      <c r="E34" s="85"/>
      <c r="F34" s="105"/>
      <c r="G34" s="103"/>
      <c r="H34" s="103"/>
      <c r="J34" s="52"/>
      <c r="K34" s="52"/>
      <c r="L34" s="52"/>
      <c r="M34" s="52"/>
      <c r="N34" s="52"/>
      <c r="O34" s="52"/>
      <c r="P34" s="52"/>
    </row>
    <row r="35" spans="2:17" s="52" customFormat="1" ht="15.5" x14ac:dyDescent="0.35">
      <c r="B35" s="149" t="s">
        <v>143</v>
      </c>
      <c r="C35" s="95"/>
      <c r="D35" s="95"/>
    </row>
    <row r="36" spans="2:17" ht="13.5" customHeight="1" x14ac:dyDescent="0.35">
      <c r="D36" s="97"/>
      <c r="K36" s="174" t="s">
        <v>128</v>
      </c>
      <c r="L36" s="174"/>
      <c r="M36" s="174"/>
      <c r="N36" s="174"/>
      <c r="O36" s="174"/>
      <c r="P36" s="174"/>
    </row>
    <row r="37" spans="2:17" s="80" customFormat="1" ht="15" customHeight="1" x14ac:dyDescent="0.35">
      <c r="B37" s="10"/>
      <c r="C37" s="170" t="s">
        <v>0</v>
      </c>
      <c r="D37" s="170"/>
      <c r="E37" s="170" t="s">
        <v>1</v>
      </c>
      <c r="F37" s="170"/>
      <c r="G37" s="170" t="s">
        <v>126</v>
      </c>
      <c r="H37" s="170"/>
      <c r="J37" s="37"/>
      <c r="K37" s="170" t="s">
        <v>69</v>
      </c>
      <c r="L37" s="170"/>
      <c r="M37" s="170" t="s">
        <v>110</v>
      </c>
      <c r="N37" s="170"/>
      <c r="O37" s="170" t="s">
        <v>111</v>
      </c>
      <c r="P37" s="170"/>
    </row>
    <row r="38" spans="2:17" ht="15" customHeight="1" x14ac:dyDescent="0.35">
      <c r="B38" s="22"/>
      <c r="C38" s="29" t="s">
        <v>127</v>
      </c>
      <c r="D38" s="29" t="s">
        <v>96</v>
      </c>
      <c r="E38" s="29" t="s">
        <v>127</v>
      </c>
      <c r="F38" s="29" t="s">
        <v>96</v>
      </c>
      <c r="G38" s="29" t="s">
        <v>127</v>
      </c>
      <c r="H38" s="29" t="s">
        <v>96</v>
      </c>
      <c r="K38" s="29" t="s">
        <v>127</v>
      </c>
      <c r="L38" s="29" t="s">
        <v>96</v>
      </c>
      <c r="M38" s="29" t="s">
        <v>127</v>
      </c>
      <c r="N38" s="29" t="s">
        <v>96</v>
      </c>
      <c r="O38" s="29" t="s">
        <v>127</v>
      </c>
      <c r="P38" s="29" t="s">
        <v>96</v>
      </c>
    </row>
    <row r="39" spans="2:17" s="99" customFormat="1" ht="15" customHeight="1" x14ac:dyDescent="0.35">
      <c r="B39" s="11" t="s">
        <v>2</v>
      </c>
      <c r="C39" s="12">
        <v>13</v>
      </c>
      <c r="D39" s="12">
        <v>5</v>
      </c>
      <c r="E39" s="14">
        <v>0.92307692307692313</v>
      </c>
      <c r="F39" s="14">
        <v>0.8</v>
      </c>
      <c r="G39" s="12">
        <v>2214</v>
      </c>
      <c r="H39" s="12">
        <v>805</v>
      </c>
      <c r="I39" s="118"/>
      <c r="J39" s="27" t="s">
        <v>2</v>
      </c>
      <c r="K39" s="28">
        <v>0.47541147795167826</v>
      </c>
      <c r="L39" s="28">
        <v>0.70797218660328132</v>
      </c>
      <c r="M39" s="28">
        <v>0.15479227808338369</v>
      </c>
      <c r="N39" s="28">
        <v>1.3120853080568722</v>
      </c>
      <c r="O39" s="28">
        <v>0.27764231364659642</v>
      </c>
      <c r="P39" s="28">
        <v>-0.26128496182578187</v>
      </c>
    </row>
    <row r="40" spans="2:17" s="99" customFormat="1" ht="15" customHeight="1" x14ac:dyDescent="0.35">
      <c r="B40" s="11" t="s">
        <v>3</v>
      </c>
      <c r="C40" s="12">
        <v>3</v>
      </c>
      <c r="D40" s="12">
        <v>3</v>
      </c>
      <c r="E40" s="14">
        <v>0</v>
      </c>
      <c r="F40" s="14">
        <v>0</v>
      </c>
      <c r="G40" s="12">
        <v>422</v>
      </c>
      <c r="H40" s="12">
        <v>422</v>
      </c>
      <c r="I40" s="118"/>
      <c r="J40" s="11" t="s">
        <v>3</v>
      </c>
      <c r="K40" s="14">
        <v>1.0787107279356691</v>
      </c>
      <c r="L40" s="14" t="s">
        <v>109</v>
      </c>
      <c r="M40" s="14">
        <v>0.22141613464886811</v>
      </c>
      <c r="N40" s="14" t="s">
        <v>109</v>
      </c>
      <c r="O40" s="14">
        <v>0.70188576109914824</v>
      </c>
      <c r="P40" s="14" t="s">
        <v>109</v>
      </c>
    </row>
    <row r="41" spans="2:17" s="99" customFormat="1" ht="15" customHeight="1" x14ac:dyDescent="0.35">
      <c r="B41" s="11" t="s">
        <v>4</v>
      </c>
      <c r="C41" s="12">
        <v>9</v>
      </c>
      <c r="D41" s="12">
        <v>7</v>
      </c>
      <c r="E41" s="14">
        <v>1</v>
      </c>
      <c r="F41" s="14">
        <v>1</v>
      </c>
      <c r="G41" s="12">
        <v>1091.57</v>
      </c>
      <c r="H41" s="12">
        <v>947.28</v>
      </c>
      <c r="I41" s="118"/>
      <c r="J41" s="11" t="s">
        <v>4</v>
      </c>
      <c r="K41" s="14">
        <v>1.2273476808513757</v>
      </c>
      <c r="L41" s="14" t="s">
        <v>109</v>
      </c>
      <c r="M41" s="14">
        <v>0.90022290980470365</v>
      </c>
      <c r="N41" s="14" t="s">
        <v>109</v>
      </c>
      <c r="O41" s="14">
        <v>0.17215073524205238</v>
      </c>
      <c r="P41" s="14" t="s">
        <v>109</v>
      </c>
    </row>
    <row r="42" spans="2:17" s="99" customFormat="1" ht="15" customHeight="1" x14ac:dyDescent="0.35">
      <c r="B42" s="11" t="s">
        <v>5</v>
      </c>
      <c r="C42" s="12">
        <v>1</v>
      </c>
      <c r="D42" s="12">
        <v>1</v>
      </c>
      <c r="E42" s="14">
        <v>1</v>
      </c>
      <c r="F42" s="14">
        <v>1</v>
      </c>
      <c r="G42" s="12">
        <v>129</v>
      </c>
      <c r="H42" s="12">
        <v>129</v>
      </c>
      <c r="I42" s="118"/>
      <c r="J42" s="11" t="s">
        <v>5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</row>
    <row r="43" spans="2:17" s="99" customFormat="1" ht="15" customHeight="1" x14ac:dyDescent="0.35">
      <c r="B43" s="11" t="s">
        <v>6</v>
      </c>
      <c r="C43" s="12">
        <v>13</v>
      </c>
      <c r="D43" s="12">
        <v>14</v>
      </c>
      <c r="E43" s="14">
        <v>1</v>
      </c>
      <c r="F43" s="14">
        <v>1</v>
      </c>
      <c r="G43" s="12">
        <v>1776.3200000000002</v>
      </c>
      <c r="H43" s="12">
        <v>1924.6800000000003</v>
      </c>
      <c r="I43" s="118"/>
      <c r="J43" s="18" t="s">
        <v>6</v>
      </c>
      <c r="K43" s="19">
        <v>-4.3909649029488795E-2</v>
      </c>
      <c r="L43" s="19">
        <v>0.58080576466459766</v>
      </c>
      <c r="M43" s="19">
        <v>-4.2672824210094107E-2</v>
      </c>
      <c r="N43" s="19">
        <v>0.24197293789228524</v>
      </c>
      <c r="O43" s="19">
        <v>-1.2919562409519081E-3</v>
      </c>
      <c r="P43" s="19">
        <v>0.27281820435422333</v>
      </c>
    </row>
    <row r="44" spans="2:17" s="85" customFormat="1" x14ac:dyDescent="0.35">
      <c r="B44" s="23" t="s">
        <v>95</v>
      </c>
      <c r="C44" s="24">
        <v>39</v>
      </c>
      <c r="D44" s="24">
        <v>30</v>
      </c>
      <c r="E44" s="25">
        <v>0.89743589743589747</v>
      </c>
      <c r="F44" s="25">
        <v>0.8666666666666667</v>
      </c>
      <c r="G44" s="24">
        <v>5632.8899999999994</v>
      </c>
      <c r="H44" s="24">
        <v>4227.96</v>
      </c>
      <c r="I44" s="104"/>
    </row>
    <row r="45" spans="2:17" s="96" customFormat="1" ht="15" customHeight="1" x14ac:dyDescent="0.35">
      <c r="C45" s="85"/>
      <c r="D45" s="85"/>
      <c r="E45" s="85"/>
      <c r="F45" s="105"/>
      <c r="G45" s="103"/>
      <c r="H45" s="103"/>
    </row>
    <row r="46" spans="2:17" s="96" customFormat="1" ht="15" customHeight="1" x14ac:dyDescent="0.35">
      <c r="B46" s="81" t="s">
        <v>131</v>
      </c>
      <c r="C46" s="1"/>
      <c r="D46" s="1"/>
      <c r="E46" s="1"/>
      <c r="F46" s="1"/>
      <c r="G46" s="1"/>
      <c r="H46" s="1"/>
    </row>
    <row r="47" spans="2:17" s="96" customFormat="1" ht="15" customHeight="1" x14ac:dyDescent="0.35">
      <c r="B47" s="1"/>
      <c r="C47" s="1"/>
      <c r="D47" s="1"/>
      <c r="E47" s="1"/>
      <c r="F47" s="1"/>
      <c r="G47" s="1"/>
      <c r="H47" s="1"/>
      <c r="K47" s="171" t="s">
        <v>128</v>
      </c>
      <c r="L47" s="171"/>
      <c r="M47" s="171"/>
      <c r="N47" s="171"/>
      <c r="O47" s="171"/>
      <c r="P47" s="171"/>
    </row>
    <row r="48" spans="2:17" s="96" customFormat="1" ht="15" customHeight="1" x14ac:dyDescent="0.35">
      <c r="B48" s="10"/>
      <c r="C48" s="170" t="s">
        <v>0</v>
      </c>
      <c r="D48" s="170"/>
      <c r="E48" s="170" t="s">
        <v>1</v>
      </c>
      <c r="F48" s="170"/>
      <c r="G48" s="170" t="s">
        <v>126</v>
      </c>
      <c r="H48" s="170"/>
      <c r="J48" s="37"/>
      <c r="K48" s="170" t="s">
        <v>69</v>
      </c>
      <c r="L48" s="170"/>
      <c r="M48" s="170" t="s">
        <v>110</v>
      </c>
      <c r="N48" s="170"/>
      <c r="O48" s="170" t="s">
        <v>111</v>
      </c>
      <c r="P48" s="170"/>
      <c r="Q48" s="85"/>
    </row>
    <row r="49" spans="2:17" s="96" customFormat="1" ht="15" customHeight="1" x14ac:dyDescent="0.35">
      <c r="B49" s="22"/>
      <c r="C49" s="29" t="s">
        <v>127</v>
      </c>
      <c r="D49" s="29" t="s">
        <v>96</v>
      </c>
      <c r="E49" s="29" t="s">
        <v>127</v>
      </c>
      <c r="F49" s="29" t="s">
        <v>96</v>
      </c>
      <c r="G49" s="29" t="s">
        <v>127</v>
      </c>
      <c r="H49" s="29" t="s">
        <v>96</v>
      </c>
      <c r="J49" s="37"/>
      <c r="K49" s="17" t="s">
        <v>127</v>
      </c>
      <c r="L49" s="17" t="s">
        <v>96</v>
      </c>
      <c r="M49" s="17" t="s">
        <v>127</v>
      </c>
      <c r="N49" s="17" t="s">
        <v>96</v>
      </c>
      <c r="O49" s="17" t="s">
        <v>127</v>
      </c>
      <c r="P49" s="17" t="s">
        <v>96</v>
      </c>
      <c r="Q49" s="85"/>
    </row>
    <row r="50" spans="2:17" s="96" customFormat="1" ht="15" customHeight="1" x14ac:dyDescent="0.35">
      <c r="B50" s="11" t="s">
        <v>4</v>
      </c>
      <c r="C50" s="12">
        <v>151</v>
      </c>
      <c r="D50" s="12">
        <v>153</v>
      </c>
      <c r="E50" s="14">
        <v>0.94701986754966883</v>
      </c>
      <c r="F50" s="14">
        <v>0.94771241830065356</v>
      </c>
      <c r="G50" s="12">
        <v>19250.350000000002</v>
      </c>
      <c r="H50" s="12">
        <v>19105.570000000003</v>
      </c>
      <c r="J50" s="27" t="s">
        <v>4</v>
      </c>
      <c r="K50" s="28">
        <v>-0.11468860977403106</v>
      </c>
      <c r="L50" s="28">
        <v>0.11644361717174023</v>
      </c>
      <c r="M50" s="28">
        <v>-8.1297942140831636E-2</v>
      </c>
      <c r="N50" s="28">
        <v>-1.4389705229225447E-2</v>
      </c>
      <c r="O50" s="28">
        <v>-3.6345480395471252E-2</v>
      </c>
      <c r="P50" s="28">
        <v>0.13274346168573037</v>
      </c>
      <c r="Q50" s="85"/>
    </row>
    <row r="51" spans="2:17" s="99" customFormat="1" ht="15" customHeight="1" x14ac:dyDescent="0.35">
      <c r="B51" s="11" t="s">
        <v>6</v>
      </c>
      <c r="C51" s="12">
        <v>37</v>
      </c>
      <c r="D51" s="12">
        <v>37</v>
      </c>
      <c r="E51" s="14">
        <v>8.1081081081081086E-2</v>
      </c>
      <c r="F51" s="14">
        <v>8.1081081081081086E-2</v>
      </c>
      <c r="G51" s="12">
        <v>18490.02</v>
      </c>
      <c r="H51" s="12">
        <v>18490.02</v>
      </c>
      <c r="J51" s="18" t="s">
        <v>6</v>
      </c>
      <c r="K51" s="19">
        <v>0.15973420780311276</v>
      </c>
      <c r="L51" s="19">
        <v>0.49626652298655616</v>
      </c>
      <c r="M51" s="19">
        <v>0.12742179748289706</v>
      </c>
      <c r="N51" s="19">
        <v>0.40885380263244997</v>
      </c>
      <c r="O51" s="19">
        <v>2.8660444912770977E-2</v>
      </c>
      <c r="P51" s="19">
        <v>6.2045274102092707E-2</v>
      </c>
      <c r="Q51" s="85"/>
    </row>
    <row r="52" spans="2:17" s="99" customFormat="1" ht="15" customHeight="1" x14ac:dyDescent="0.35">
      <c r="B52" s="23" t="s">
        <v>95</v>
      </c>
      <c r="C52" s="24">
        <v>188</v>
      </c>
      <c r="D52" s="24">
        <v>190</v>
      </c>
      <c r="E52" s="25">
        <v>0.77659574468085102</v>
      </c>
      <c r="F52" s="25">
        <v>0.77894736842105261</v>
      </c>
      <c r="G52" s="24">
        <v>37740.370000000003</v>
      </c>
      <c r="H52" s="24">
        <v>37595.590000000004</v>
      </c>
      <c r="J52" s="15"/>
      <c r="K52" s="96"/>
      <c r="L52" s="96"/>
      <c r="M52" s="96"/>
      <c r="N52" s="96"/>
      <c r="O52" s="96"/>
      <c r="P52" s="96"/>
      <c r="Q52" s="85"/>
    </row>
    <row r="53" spans="2:17" s="85" customFormat="1" ht="15" customHeight="1" x14ac:dyDescent="0.35">
      <c r="B53" s="31" t="s">
        <v>115</v>
      </c>
      <c r="C53" s="1"/>
      <c r="D53" s="1"/>
      <c r="E53" s="1"/>
      <c r="F53" s="1"/>
      <c r="G53" s="1"/>
      <c r="H53" s="1"/>
      <c r="J53" s="31" t="s">
        <v>114</v>
      </c>
    </row>
    <row r="54" spans="2:17" s="96" customFormat="1" ht="15" customHeight="1" x14ac:dyDescent="0.35">
      <c r="B54" s="1"/>
      <c r="C54" s="1"/>
      <c r="D54" s="1"/>
      <c r="E54" s="1"/>
      <c r="F54" s="1"/>
      <c r="G54" s="1"/>
      <c r="H54" s="1"/>
      <c r="I54" s="107"/>
    </row>
    <row r="55" spans="2:17" s="110" customFormat="1" ht="6" customHeight="1" x14ac:dyDescent="0.35">
      <c r="B55" s="1"/>
      <c r="C55" s="1"/>
      <c r="D55" s="1"/>
      <c r="E55" s="1"/>
      <c r="F55" s="1"/>
      <c r="G55" s="1"/>
      <c r="H55" s="1"/>
      <c r="I55" s="109"/>
    </row>
    <row r="56" spans="2:17" s="111" customFormat="1" x14ac:dyDescent="0.35">
      <c r="B56" s="1"/>
      <c r="C56" s="1"/>
      <c r="D56" s="1"/>
      <c r="E56" s="1"/>
      <c r="F56" s="1"/>
      <c r="G56" s="1"/>
      <c r="H56" s="1"/>
      <c r="I56" s="109"/>
    </row>
    <row r="57" spans="2:17" s="113" customFormat="1" x14ac:dyDescent="0.35">
      <c r="B57" s="1"/>
      <c r="C57" s="106"/>
      <c r="D57" s="106"/>
      <c r="E57" s="106"/>
      <c r="F57" s="106"/>
      <c r="G57" s="112"/>
      <c r="H57" s="112"/>
      <c r="I57" s="109"/>
    </row>
    <row r="58" spans="2:17" s="113" customFormat="1" x14ac:dyDescent="0.35">
      <c r="B58" s="1"/>
      <c r="C58" s="106"/>
      <c r="D58" s="106"/>
      <c r="E58" s="106"/>
      <c r="F58" s="106"/>
      <c r="G58" s="112"/>
      <c r="H58" s="112"/>
      <c r="I58" s="114"/>
    </row>
    <row r="59" spans="2:17" x14ac:dyDescent="0.35">
      <c r="B59" s="1"/>
      <c r="C59" s="106"/>
      <c r="D59" s="106"/>
      <c r="E59" s="106"/>
      <c r="F59" s="106"/>
      <c r="G59" s="112"/>
      <c r="H59" s="112"/>
      <c r="I59" s="98"/>
    </row>
    <row r="60" spans="2:17" s="116" customFormat="1" x14ac:dyDescent="0.35">
      <c r="B60" s="1"/>
      <c r="C60" s="1"/>
      <c r="D60" s="1"/>
      <c r="E60" s="1"/>
      <c r="F60" s="1"/>
      <c r="G60" s="115"/>
      <c r="H60" s="115"/>
      <c r="I60" s="98"/>
    </row>
    <row r="61" spans="2:17" s="116" customFormat="1" x14ac:dyDescent="0.35">
      <c r="B61" s="1"/>
      <c r="C61" s="1"/>
      <c r="D61" s="1"/>
      <c r="E61" s="1"/>
      <c r="F61" s="1"/>
      <c r="G61" s="115"/>
      <c r="H61" s="115"/>
      <c r="I61" s="98"/>
    </row>
    <row r="62" spans="2:17" s="1" customFormat="1" x14ac:dyDescent="0.35">
      <c r="I62" s="98"/>
    </row>
    <row r="63" spans="2:17" s="108" customFormat="1" x14ac:dyDescent="0.35">
      <c r="B63" s="1"/>
      <c r="C63" s="1"/>
      <c r="D63" s="1"/>
      <c r="E63" s="1"/>
      <c r="F63" s="1"/>
      <c r="G63" s="1"/>
      <c r="H63" s="1"/>
      <c r="I63" s="98"/>
    </row>
    <row r="64" spans="2:17" s="108" customFormat="1" x14ac:dyDescent="0.35">
      <c r="B64" s="1"/>
      <c r="C64" s="1"/>
      <c r="D64" s="1"/>
      <c r="E64" s="1"/>
      <c r="F64" s="1"/>
      <c r="G64" s="1"/>
      <c r="H64" s="1"/>
      <c r="I64" s="98"/>
    </row>
    <row r="65" spans="2:9" s="1" customFormat="1" x14ac:dyDescent="0.35">
      <c r="I65" s="98"/>
    </row>
    <row r="66" spans="2:9" s="1" customFormat="1" x14ac:dyDescent="0.35">
      <c r="I66" s="98"/>
    </row>
    <row r="67" spans="2:9" s="1" customFormat="1" x14ac:dyDescent="0.35">
      <c r="I67" s="98"/>
    </row>
    <row r="68" spans="2:9" s="1" customFormat="1" x14ac:dyDescent="0.35">
      <c r="I68" s="37"/>
    </row>
    <row r="69" spans="2:9" s="1" customFormat="1" x14ac:dyDescent="0.35">
      <c r="I69" s="37"/>
    </row>
    <row r="70" spans="2:9" s="1" customFormat="1" x14ac:dyDescent="0.35">
      <c r="I70" s="37"/>
    </row>
    <row r="71" spans="2:9" s="1" customFormat="1" x14ac:dyDescent="0.35">
      <c r="I71" s="37"/>
    </row>
    <row r="72" spans="2:9" s="1" customFormat="1" x14ac:dyDescent="0.35">
      <c r="I72" s="37"/>
    </row>
    <row r="73" spans="2:9" s="1" customFormat="1" x14ac:dyDescent="0.35">
      <c r="I73" s="37"/>
    </row>
    <row r="74" spans="2:9" s="1" customFormat="1" x14ac:dyDescent="0.35">
      <c r="I74" s="37"/>
    </row>
    <row r="75" spans="2:9" s="1" customFormat="1" x14ac:dyDescent="0.35">
      <c r="I75" s="37"/>
    </row>
    <row r="76" spans="2:9" s="1" customFormat="1" x14ac:dyDescent="0.35">
      <c r="I76" s="37"/>
    </row>
    <row r="77" spans="2:9" s="1" customFormat="1" x14ac:dyDescent="0.35">
      <c r="I77" s="37"/>
    </row>
    <row r="78" spans="2:9" s="1" customFormat="1" x14ac:dyDescent="0.35">
      <c r="B78" s="37"/>
      <c r="C78" s="37"/>
      <c r="D78" s="37"/>
      <c r="E78" s="37"/>
      <c r="F78" s="37"/>
      <c r="G78" s="37"/>
      <c r="H78" s="37"/>
      <c r="I78" s="37"/>
    </row>
    <row r="79" spans="2:9" s="1" customFormat="1" x14ac:dyDescent="0.35">
      <c r="B79" s="37"/>
      <c r="C79" s="37"/>
      <c r="D79" s="37"/>
      <c r="E79" s="37"/>
      <c r="F79" s="37"/>
      <c r="G79" s="37"/>
      <c r="H79" s="37"/>
      <c r="I79" s="37"/>
    </row>
    <row r="80" spans="2:9" s="1" customFormat="1" x14ac:dyDescent="0.35">
      <c r="B80" s="37"/>
      <c r="C80" s="37"/>
      <c r="D80" s="37"/>
      <c r="E80" s="37"/>
      <c r="F80" s="37"/>
      <c r="G80" s="37"/>
      <c r="H80" s="37"/>
      <c r="I80" s="37"/>
    </row>
    <row r="81" spans="2:9" s="1" customFormat="1" x14ac:dyDescent="0.35">
      <c r="B81" s="37"/>
      <c r="C81" s="37"/>
      <c r="D81" s="37"/>
      <c r="E81" s="37"/>
      <c r="F81" s="37"/>
      <c r="G81" s="37"/>
      <c r="H81" s="37"/>
      <c r="I81" s="37"/>
    </row>
    <row r="82" spans="2:9" s="1" customFormat="1" x14ac:dyDescent="0.35">
      <c r="B82" s="37"/>
      <c r="C82" s="37"/>
      <c r="D82" s="37"/>
      <c r="E82" s="37"/>
      <c r="F82" s="37"/>
      <c r="G82" s="37"/>
      <c r="H82" s="37"/>
      <c r="I82" s="37"/>
    </row>
    <row r="83" spans="2:9" s="1" customFormat="1" x14ac:dyDescent="0.35">
      <c r="B83" s="37"/>
      <c r="C83" s="37"/>
      <c r="D83" s="37"/>
      <c r="E83" s="37"/>
      <c r="F83" s="37"/>
      <c r="G83" s="37"/>
      <c r="H83" s="37"/>
      <c r="I83" s="37"/>
    </row>
    <row r="84" spans="2:9" s="1" customFormat="1" x14ac:dyDescent="0.35">
      <c r="B84" s="37"/>
      <c r="C84" s="37"/>
      <c r="D84" s="37"/>
      <c r="E84" s="37"/>
      <c r="F84" s="37"/>
      <c r="G84" s="37"/>
      <c r="H84" s="37"/>
      <c r="I84" s="37"/>
    </row>
    <row r="85" spans="2:9" s="1" customFormat="1" x14ac:dyDescent="0.35">
      <c r="B85" s="37"/>
      <c r="C85" s="37"/>
      <c r="D85" s="37"/>
      <c r="E85" s="37"/>
      <c r="F85" s="37"/>
      <c r="G85" s="37"/>
      <c r="H85" s="37"/>
      <c r="I85" s="37"/>
    </row>
  </sheetData>
  <mergeCells count="35">
    <mergeCell ref="M48:N48"/>
    <mergeCell ref="K48:L48"/>
    <mergeCell ref="O17:P17"/>
    <mergeCell ref="M17:N17"/>
    <mergeCell ref="E17:F17"/>
    <mergeCell ref="G17:H17"/>
    <mergeCell ref="O48:P48"/>
    <mergeCell ref="K47:P47"/>
    <mergeCell ref="K37:L37"/>
    <mergeCell ref="M37:N37"/>
    <mergeCell ref="O37:P37"/>
    <mergeCell ref="K36:P36"/>
    <mergeCell ref="C4:D4"/>
    <mergeCell ref="E4:F4"/>
    <mergeCell ref="G4:H4"/>
    <mergeCell ref="O4:P4"/>
    <mergeCell ref="K2:P2"/>
    <mergeCell ref="K4:L4"/>
    <mergeCell ref="M4:N4"/>
    <mergeCell ref="C48:D48"/>
    <mergeCell ref="E48:F48"/>
    <mergeCell ref="G48:H48"/>
    <mergeCell ref="E37:F37"/>
    <mergeCell ref="G37:H37"/>
    <mergeCell ref="C37:D37"/>
    <mergeCell ref="C29:D29"/>
    <mergeCell ref="E29:F29"/>
    <mergeCell ref="G29:H29"/>
    <mergeCell ref="K16:P16"/>
    <mergeCell ref="K17:L17"/>
    <mergeCell ref="C17:D17"/>
    <mergeCell ref="M29:N29"/>
    <mergeCell ref="K27:P27"/>
    <mergeCell ref="K29:L29"/>
    <mergeCell ref="O29:P29"/>
  </mergeCells>
  <pageMargins left="0.70866141732283472" right="0.70866141732283472" top="0.74803149606299213" bottom="0.74803149606299213" header="0.31496062992125984" footer="0.31496062992125984"/>
  <pageSetup scale="86" fitToHeight="1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49"/>
  <sheetViews>
    <sheetView showGridLines="0" zoomScale="87" zoomScaleNormal="115" zoomScaleSheetLayoutView="100" workbookViewId="0">
      <selection activeCell="K6" sqref="K6:P8"/>
    </sheetView>
  </sheetViews>
  <sheetFormatPr baseColWidth="10" defaultColWidth="11.453125" defaultRowHeight="14.5" x14ac:dyDescent="0.35"/>
  <cols>
    <col min="1" max="1" width="0.81640625" style="37" customWidth="1"/>
    <col min="2" max="2" width="13.7265625" style="37" customWidth="1"/>
    <col min="3" max="6" width="8.7265625" style="37" customWidth="1"/>
    <col min="7" max="8" width="12.26953125" style="37" customWidth="1"/>
    <col min="9" max="9" width="2.7265625" style="37" customWidth="1"/>
    <col min="10" max="10" width="11.453125" style="37" customWidth="1"/>
    <col min="11" max="16" width="8.1796875" style="37" customWidth="1"/>
    <col min="17" max="17" width="2.7265625" style="37" customWidth="1"/>
    <col min="18" max="16384" width="11.453125" style="37"/>
  </cols>
  <sheetData>
    <row r="2" spans="2:17" s="52" customFormat="1" ht="19.5" customHeight="1" x14ac:dyDescent="0.35">
      <c r="B2" s="54" t="s">
        <v>10</v>
      </c>
      <c r="C2" s="95"/>
      <c r="D2" s="95"/>
      <c r="K2" s="171" t="s">
        <v>128</v>
      </c>
      <c r="L2" s="171"/>
      <c r="M2" s="171"/>
      <c r="N2" s="171"/>
      <c r="O2" s="171"/>
      <c r="P2" s="171"/>
    </row>
    <row r="3" spans="2:17" ht="11.15" customHeight="1" x14ac:dyDescent="0.35">
      <c r="D3" s="97"/>
      <c r="J3" s="96"/>
      <c r="K3" s="96"/>
      <c r="L3" s="96"/>
      <c r="M3" s="96"/>
      <c r="N3" s="96"/>
      <c r="O3" s="96"/>
    </row>
    <row r="4" spans="2:17" s="80" customFormat="1" ht="14.5" customHeight="1" x14ac:dyDescent="0.35">
      <c r="B4" s="10"/>
      <c r="C4" s="170" t="s">
        <v>0</v>
      </c>
      <c r="D4" s="170"/>
      <c r="E4" s="170" t="s">
        <v>1</v>
      </c>
      <c r="F4" s="170"/>
      <c r="G4" s="170" t="s">
        <v>126</v>
      </c>
      <c r="H4" s="170"/>
      <c r="J4" s="37"/>
      <c r="K4" s="172" t="s">
        <v>69</v>
      </c>
      <c r="L4" s="172"/>
      <c r="M4" s="172" t="s">
        <v>110</v>
      </c>
      <c r="N4" s="172"/>
      <c r="O4" s="172" t="s">
        <v>111</v>
      </c>
      <c r="P4" s="172"/>
      <c r="Q4" s="30"/>
    </row>
    <row r="5" spans="2:17" ht="15" customHeight="1" x14ac:dyDescent="0.35">
      <c r="B5" s="22"/>
      <c r="C5" s="29" t="s">
        <v>127</v>
      </c>
      <c r="D5" s="29" t="s">
        <v>96</v>
      </c>
      <c r="E5" s="29" t="s">
        <v>127</v>
      </c>
      <c r="F5" s="29" t="s">
        <v>96</v>
      </c>
      <c r="G5" s="29" t="s">
        <v>127</v>
      </c>
      <c r="H5" s="29" t="s">
        <v>96</v>
      </c>
      <c r="I5" s="98"/>
      <c r="K5" s="29" t="s">
        <v>127</v>
      </c>
      <c r="L5" s="29" t="s">
        <v>96</v>
      </c>
      <c r="M5" s="29" t="s">
        <v>127</v>
      </c>
      <c r="N5" s="29" t="s">
        <v>96</v>
      </c>
      <c r="O5" s="29" t="s">
        <v>127</v>
      </c>
      <c r="P5" s="29" t="s">
        <v>96</v>
      </c>
    </row>
    <row r="6" spans="2:17" s="99" customFormat="1" ht="15" customHeight="1" x14ac:dyDescent="0.35">
      <c r="B6" s="11" t="s">
        <v>2</v>
      </c>
      <c r="C6" s="12">
        <v>40</v>
      </c>
      <c r="D6" s="12">
        <v>39</v>
      </c>
      <c r="E6" s="14">
        <v>0.15</v>
      </c>
      <c r="F6" s="14">
        <v>0.12820512820512819</v>
      </c>
      <c r="G6" s="12">
        <v>346285</v>
      </c>
      <c r="H6" s="12">
        <v>339760.4</v>
      </c>
      <c r="I6" s="98"/>
      <c r="J6" s="27" t="s">
        <v>2</v>
      </c>
      <c r="K6" s="28">
        <v>-0.11474860441073875</v>
      </c>
      <c r="L6" s="28">
        <v>-0.11280780305697558</v>
      </c>
      <c r="M6" s="28">
        <v>-0.32491927323999237</v>
      </c>
      <c r="N6" s="28">
        <v>-7.8085541433970507E-2</v>
      </c>
      <c r="O6" s="28">
        <v>0.3113267206396928</v>
      </c>
      <c r="P6" s="28">
        <v>-3.7663214087143349E-2</v>
      </c>
    </row>
    <row r="7" spans="2:17" s="99" customFormat="1" ht="15" customHeight="1" x14ac:dyDescent="0.35">
      <c r="B7" s="11" t="s">
        <v>3</v>
      </c>
      <c r="C7" s="12">
        <v>57</v>
      </c>
      <c r="D7" s="12">
        <v>57</v>
      </c>
      <c r="E7" s="14">
        <v>0.21052631578947367</v>
      </c>
      <c r="F7" s="14">
        <v>0.21052631578947367</v>
      </c>
      <c r="G7" s="12">
        <v>378688</v>
      </c>
      <c r="H7" s="12">
        <v>387978</v>
      </c>
      <c r="I7" s="98"/>
      <c r="J7" s="11" t="s">
        <v>3</v>
      </c>
      <c r="K7" s="14">
        <v>0.90009878669508736</v>
      </c>
      <c r="L7" s="14">
        <v>0.75373371687878543</v>
      </c>
      <c r="M7" s="14">
        <v>-1.8556814354173112E-2</v>
      </c>
      <c r="N7" s="14">
        <v>0.14555352833853208</v>
      </c>
      <c r="O7" s="14">
        <v>0.93602524780357044</v>
      </c>
      <c r="P7" s="14">
        <v>0.53090508081480481</v>
      </c>
    </row>
    <row r="8" spans="2:17" s="99" customFormat="1" ht="15" customHeight="1" x14ac:dyDescent="0.35">
      <c r="B8" s="11" t="s">
        <v>6</v>
      </c>
      <c r="C8" s="12">
        <v>16</v>
      </c>
      <c r="D8" s="12">
        <v>16</v>
      </c>
      <c r="E8" s="14">
        <v>6.25E-2</v>
      </c>
      <c r="F8" s="14">
        <v>6.25E-2</v>
      </c>
      <c r="G8" s="12">
        <v>89550.91</v>
      </c>
      <c r="H8" s="12">
        <v>89550.91</v>
      </c>
      <c r="I8" s="98"/>
      <c r="J8" s="18" t="s">
        <v>6</v>
      </c>
      <c r="K8" s="19">
        <v>-0.24520790391202174</v>
      </c>
      <c r="L8" s="19">
        <v>0.14749593681961226</v>
      </c>
      <c r="M8" s="19">
        <v>-0.19776891181883027</v>
      </c>
      <c r="N8" s="19">
        <v>8.3270233386633752E-2</v>
      </c>
      <c r="O8" s="19">
        <v>-5.9133824146289315E-2</v>
      </c>
      <c r="P8" s="19">
        <v>5.9288718044240296E-2</v>
      </c>
    </row>
    <row r="9" spans="2:17" s="85" customFormat="1" x14ac:dyDescent="0.35">
      <c r="B9" s="23" t="s">
        <v>95</v>
      </c>
      <c r="C9" s="24">
        <v>113</v>
      </c>
      <c r="D9" s="24">
        <v>112</v>
      </c>
      <c r="E9" s="25">
        <v>0.16814159292035399</v>
      </c>
      <c r="F9" s="25">
        <v>0.16071428571428573</v>
      </c>
      <c r="G9" s="24">
        <v>814523.91</v>
      </c>
      <c r="H9" s="24">
        <v>817289.31</v>
      </c>
      <c r="I9" s="117"/>
      <c r="J9" s="31" t="s">
        <v>114</v>
      </c>
      <c r="K9" s="96"/>
      <c r="L9" s="96"/>
      <c r="M9" s="96"/>
      <c r="N9" s="96"/>
      <c r="O9" s="96"/>
      <c r="P9" s="96"/>
    </row>
    <row r="10" spans="2:17" s="11" customFormat="1" ht="12.65" customHeight="1" x14ac:dyDescent="0.35">
      <c r="B10" s="101"/>
      <c r="C10" s="102"/>
      <c r="D10" s="102"/>
      <c r="E10" s="102"/>
      <c r="F10" s="102"/>
      <c r="G10" s="103"/>
      <c r="H10" s="103"/>
      <c r="I10" s="104"/>
      <c r="J10" s="96"/>
      <c r="K10" s="96"/>
      <c r="L10" s="96"/>
      <c r="M10" s="96"/>
      <c r="N10" s="96"/>
      <c r="O10" s="96"/>
      <c r="P10" s="96"/>
    </row>
    <row r="11" spans="2:17" s="96" customFormat="1" ht="12.65" customHeight="1" x14ac:dyDescent="0.35">
      <c r="C11" s="85"/>
      <c r="D11" s="85"/>
      <c r="E11" s="85"/>
      <c r="F11" s="105"/>
      <c r="G11" s="103"/>
      <c r="H11" s="103"/>
    </row>
    <row r="12" spans="2:17" s="96" customFormat="1" ht="15" customHeight="1" x14ac:dyDescent="0.35">
      <c r="B12" s="108"/>
      <c r="C12" s="108"/>
      <c r="D12" s="108"/>
      <c r="E12" s="108"/>
      <c r="F12" s="108"/>
      <c r="G12" s="108"/>
    </row>
    <row r="13" spans="2:17" s="96" customFormat="1" x14ac:dyDescent="0.35">
      <c r="B13" s="108"/>
      <c r="C13" s="108"/>
      <c r="D13" s="108"/>
      <c r="E13" s="108"/>
      <c r="F13" s="108"/>
      <c r="G13" s="108"/>
      <c r="H13" s="108"/>
    </row>
    <row r="14" spans="2:17" s="96" customFormat="1" ht="15" customHeight="1" x14ac:dyDescent="0.35">
      <c r="B14" s="108"/>
      <c r="C14" s="108"/>
      <c r="D14" s="108"/>
      <c r="E14" s="108"/>
      <c r="F14" s="108"/>
      <c r="G14" s="108"/>
      <c r="H14" s="108"/>
    </row>
    <row r="15" spans="2:17" s="96" customFormat="1" ht="15" customHeight="1" x14ac:dyDescent="0.35">
      <c r="B15" s="108"/>
      <c r="C15" s="108"/>
      <c r="D15" s="108"/>
      <c r="E15" s="108"/>
      <c r="F15" s="108"/>
      <c r="G15" s="108"/>
      <c r="H15" s="108"/>
    </row>
    <row r="16" spans="2:17" s="96" customFormat="1" ht="15" customHeight="1" x14ac:dyDescent="0.35">
      <c r="B16" s="108"/>
      <c r="C16" s="108"/>
      <c r="D16" s="108"/>
      <c r="E16" s="108"/>
      <c r="F16" s="108"/>
      <c r="G16" s="108"/>
      <c r="H16" s="108"/>
    </row>
    <row r="17" spans="2:9" s="85" customFormat="1" ht="15" customHeight="1" x14ac:dyDescent="0.35">
      <c r="B17" s="108"/>
      <c r="C17" s="108"/>
      <c r="D17" s="108"/>
      <c r="E17" s="108"/>
      <c r="F17" s="108"/>
      <c r="G17" s="108"/>
      <c r="H17" s="108"/>
    </row>
    <row r="18" spans="2:9" s="96" customFormat="1" ht="12.65" customHeight="1" x14ac:dyDescent="0.35">
      <c r="B18" s="108"/>
      <c r="C18" s="108"/>
      <c r="D18" s="108"/>
      <c r="E18" s="108"/>
      <c r="F18" s="108"/>
      <c r="G18" s="108"/>
      <c r="H18" s="108"/>
      <c r="I18" s="107"/>
    </row>
    <row r="19" spans="2:9" s="110" customFormat="1" ht="6" customHeight="1" x14ac:dyDescent="0.35">
      <c r="B19" s="108"/>
      <c r="C19" s="108"/>
      <c r="D19" s="108"/>
      <c r="E19" s="108"/>
      <c r="F19" s="108"/>
      <c r="G19" s="108"/>
      <c r="H19" s="108"/>
      <c r="I19" s="109"/>
    </row>
    <row r="20" spans="2:9" s="111" customFormat="1" x14ac:dyDescent="0.35">
      <c r="B20" s="108"/>
      <c r="C20" s="108"/>
      <c r="D20" s="108"/>
      <c r="E20" s="108"/>
      <c r="F20" s="108"/>
      <c r="G20" s="108"/>
      <c r="H20" s="108"/>
      <c r="I20" s="109"/>
    </row>
    <row r="21" spans="2:9" s="113" customFormat="1" x14ac:dyDescent="0.35">
      <c r="B21" s="108"/>
      <c r="C21" s="108"/>
      <c r="D21" s="108"/>
      <c r="E21" s="108"/>
      <c r="F21" s="108"/>
      <c r="G21" s="108"/>
      <c r="H21" s="108"/>
      <c r="I21" s="109"/>
    </row>
    <row r="22" spans="2:9" s="113" customFormat="1" x14ac:dyDescent="0.35">
      <c r="B22" s="1"/>
      <c r="C22" s="106"/>
      <c r="D22" s="106"/>
      <c r="E22" s="106"/>
      <c r="F22" s="106"/>
      <c r="G22" s="112"/>
      <c r="H22" s="112"/>
      <c r="I22" s="114"/>
    </row>
    <row r="23" spans="2:9" x14ac:dyDescent="0.35">
      <c r="B23" s="1"/>
      <c r="C23" s="106"/>
      <c r="D23" s="106"/>
      <c r="E23" s="106"/>
      <c r="F23" s="106"/>
      <c r="G23" s="112"/>
      <c r="H23" s="112"/>
      <c r="I23" s="98"/>
    </row>
    <row r="24" spans="2:9" s="116" customFormat="1" x14ac:dyDescent="0.35">
      <c r="B24" s="1"/>
      <c r="C24" s="1"/>
      <c r="D24" s="1"/>
      <c r="E24" s="1"/>
      <c r="F24" s="1"/>
      <c r="G24" s="115"/>
      <c r="H24" s="115"/>
      <c r="I24" s="98"/>
    </row>
    <row r="25" spans="2:9" s="116" customFormat="1" x14ac:dyDescent="0.35">
      <c r="B25" s="1"/>
      <c r="C25" s="1"/>
      <c r="D25" s="1"/>
      <c r="E25" s="1"/>
      <c r="F25" s="1"/>
      <c r="G25" s="115"/>
      <c r="H25" s="115"/>
      <c r="I25" s="98"/>
    </row>
    <row r="26" spans="2:9" s="1" customFormat="1" x14ac:dyDescent="0.35">
      <c r="I26" s="98"/>
    </row>
    <row r="27" spans="2:9" s="108" customFormat="1" x14ac:dyDescent="0.35">
      <c r="B27" s="1"/>
      <c r="C27" s="1"/>
      <c r="D27" s="1"/>
      <c r="E27" s="1"/>
      <c r="F27" s="1"/>
      <c r="G27" s="1"/>
      <c r="H27" s="1"/>
      <c r="I27" s="98"/>
    </row>
    <row r="28" spans="2:9" s="108" customFormat="1" x14ac:dyDescent="0.35">
      <c r="B28" s="1"/>
      <c r="C28" s="1"/>
      <c r="D28" s="1"/>
      <c r="E28" s="1"/>
      <c r="F28" s="1"/>
      <c r="G28" s="1"/>
      <c r="H28" s="1"/>
      <c r="I28" s="98"/>
    </row>
    <row r="29" spans="2:9" s="1" customFormat="1" x14ac:dyDescent="0.35">
      <c r="I29" s="98"/>
    </row>
    <row r="30" spans="2:9" s="1" customFormat="1" x14ac:dyDescent="0.35">
      <c r="I30" s="98"/>
    </row>
    <row r="31" spans="2:9" s="1" customFormat="1" x14ac:dyDescent="0.35">
      <c r="I31" s="98"/>
    </row>
    <row r="32" spans="2:9" s="1" customFormat="1" x14ac:dyDescent="0.35">
      <c r="I32" s="37"/>
    </row>
    <row r="33" spans="2:9" s="1" customFormat="1" x14ac:dyDescent="0.35">
      <c r="I33" s="37"/>
    </row>
    <row r="34" spans="2:9" s="1" customFormat="1" x14ac:dyDescent="0.35">
      <c r="I34" s="37"/>
    </row>
    <row r="35" spans="2:9" s="1" customFormat="1" x14ac:dyDescent="0.35">
      <c r="I35" s="37"/>
    </row>
    <row r="36" spans="2:9" s="1" customFormat="1" x14ac:dyDescent="0.35">
      <c r="I36" s="37"/>
    </row>
    <row r="37" spans="2:9" s="1" customFormat="1" x14ac:dyDescent="0.35">
      <c r="I37" s="37"/>
    </row>
    <row r="38" spans="2:9" s="1" customFormat="1" x14ac:dyDescent="0.35">
      <c r="I38" s="37"/>
    </row>
    <row r="39" spans="2:9" s="1" customFormat="1" x14ac:dyDescent="0.35">
      <c r="I39" s="37"/>
    </row>
    <row r="40" spans="2:9" s="1" customFormat="1" x14ac:dyDescent="0.35">
      <c r="I40" s="37"/>
    </row>
    <row r="41" spans="2:9" s="1" customFormat="1" x14ac:dyDescent="0.35">
      <c r="I41" s="37"/>
    </row>
    <row r="42" spans="2:9" s="1" customFormat="1" x14ac:dyDescent="0.35">
      <c r="B42" s="37"/>
      <c r="C42" s="37"/>
      <c r="D42" s="37"/>
      <c r="E42" s="37"/>
      <c r="F42" s="37"/>
      <c r="G42" s="37"/>
      <c r="H42" s="37"/>
      <c r="I42" s="37"/>
    </row>
    <row r="43" spans="2:9" s="1" customFormat="1" x14ac:dyDescent="0.35">
      <c r="B43" s="37"/>
      <c r="C43" s="37"/>
      <c r="D43" s="37"/>
      <c r="E43" s="37"/>
      <c r="F43" s="37"/>
      <c r="G43" s="37"/>
      <c r="H43" s="37"/>
      <c r="I43" s="37"/>
    </row>
    <row r="44" spans="2:9" s="1" customFormat="1" x14ac:dyDescent="0.35">
      <c r="B44" s="37"/>
      <c r="C44" s="37"/>
      <c r="D44" s="37"/>
      <c r="E44" s="37"/>
      <c r="F44" s="37"/>
      <c r="G44" s="37"/>
      <c r="H44" s="37"/>
      <c r="I44" s="37"/>
    </row>
    <row r="45" spans="2:9" s="1" customFormat="1" x14ac:dyDescent="0.35">
      <c r="B45" s="37"/>
      <c r="C45" s="37"/>
      <c r="D45" s="37"/>
      <c r="E45" s="37"/>
      <c r="F45" s="37"/>
      <c r="G45" s="37"/>
      <c r="H45" s="37"/>
      <c r="I45" s="37"/>
    </row>
    <row r="46" spans="2:9" s="1" customFormat="1" x14ac:dyDescent="0.35">
      <c r="B46" s="37"/>
      <c r="C46" s="37"/>
      <c r="D46" s="37"/>
      <c r="E46" s="37"/>
      <c r="F46" s="37"/>
      <c r="G46" s="37"/>
      <c r="H46" s="37"/>
      <c r="I46" s="37"/>
    </row>
    <row r="47" spans="2:9" s="1" customFormat="1" x14ac:dyDescent="0.35">
      <c r="B47" s="37"/>
      <c r="C47" s="37"/>
      <c r="D47" s="37"/>
      <c r="E47" s="37"/>
      <c r="F47" s="37"/>
      <c r="G47" s="37"/>
      <c r="H47" s="37"/>
      <c r="I47" s="37"/>
    </row>
    <row r="48" spans="2:9" s="1" customFormat="1" x14ac:dyDescent="0.35">
      <c r="B48" s="37"/>
      <c r="C48" s="37"/>
      <c r="D48" s="37"/>
      <c r="E48" s="37"/>
      <c r="F48" s="37"/>
      <c r="G48" s="37"/>
      <c r="H48" s="37"/>
      <c r="I48" s="37"/>
    </row>
    <row r="49" spans="2:9" s="1" customFormat="1" x14ac:dyDescent="0.35">
      <c r="B49" s="37"/>
      <c r="C49" s="37"/>
      <c r="D49" s="37"/>
      <c r="E49" s="37"/>
      <c r="F49" s="37"/>
      <c r="G49" s="37"/>
      <c r="H49" s="37"/>
      <c r="I49" s="37"/>
    </row>
  </sheetData>
  <mergeCells count="7">
    <mergeCell ref="K2:P2"/>
    <mergeCell ref="C4:D4"/>
    <mergeCell ref="E4:F4"/>
    <mergeCell ref="G4:H4"/>
    <mergeCell ref="K4:L4"/>
    <mergeCell ref="M4:N4"/>
    <mergeCell ref="O4:P4"/>
  </mergeCells>
  <pageMargins left="0.70866141732283472" right="0.70866141732283472" top="0.74803149606299213" bottom="0.74803149606299213" header="0.31496062992125984" footer="0.31496062992125984"/>
  <pageSetup scale="88" fitToHeight="1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U46"/>
  <sheetViews>
    <sheetView showGridLines="0" zoomScale="97" zoomScaleNormal="115" zoomScaleSheetLayoutView="100" workbookViewId="0">
      <selection activeCell="K6" sqref="K6:P6"/>
    </sheetView>
  </sheetViews>
  <sheetFormatPr baseColWidth="10" defaultColWidth="11.453125" defaultRowHeight="14.5" x14ac:dyDescent="0.35"/>
  <cols>
    <col min="1" max="1" width="0.81640625" style="37" customWidth="1"/>
    <col min="2" max="2" width="13.7265625" style="37" customWidth="1"/>
    <col min="3" max="6" width="8.7265625" style="37" customWidth="1"/>
    <col min="7" max="7" width="11.81640625" style="37" customWidth="1"/>
    <col min="8" max="8" width="14.1796875" style="37" customWidth="1"/>
    <col min="9" max="9" width="5.453125" style="37" customWidth="1"/>
    <col min="10" max="10" width="11.453125" style="37" customWidth="1"/>
    <col min="11" max="16" width="8.1796875" style="37" customWidth="1"/>
    <col min="17" max="17" width="2.7265625" style="37" customWidth="1"/>
    <col min="18" max="21" width="11.453125" style="96"/>
    <col min="22" max="16384" width="11.453125" style="37"/>
  </cols>
  <sheetData>
    <row r="2" spans="2:21" s="52" customFormat="1" ht="18.75" customHeight="1" x14ac:dyDescent="0.35">
      <c r="B2" s="54" t="s">
        <v>12</v>
      </c>
      <c r="C2" s="95"/>
      <c r="D2" s="95"/>
      <c r="J2" s="37"/>
      <c r="K2" s="171" t="s">
        <v>129</v>
      </c>
      <c r="L2" s="171"/>
      <c r="M2" s="171"/>
      <c r="N2" s="171"/>
      <c r="O2" s="171"/>
      <c r="P2" s="171"/>
      <c r="R2" s="96"/>
      <c r="S2" s="96"/>
      <c r="T2" s="96"/>
      <c r="U2" s="96"/>
    </row>
    <row r="3" spans="2:21" ht="6.75" customHeight="1" x14ac:dyDescent="0.35">
      <c r="D3" s="97"/>
      <c r="J3" s="52"/>
      <c r="K3" s="171"/>
      <c r="L3" s="171"/>
      <c r="M3" s="171"/>
      <c r="N3" s="171"/>
      <c r="O3" s="171"/>
      <c r="P3" s="171"/>
    </row>
    <row r="4" spans="2:21" s="80" customFormat="1" x14ac:dyDescent="0.35">
      <c r="B4" s="10"/>
      <c r="C4" s="170" t="s">
        <v>0</v>
      </c>
      <c r="D4" s="170"/>
      <c r="E4" s="170" t="s">
        <v>1</v>
      </c>
      <c r="F4" s="170"/>
      <c r="G4" s="170" t="s">
        <v>126</v>
      </c>
      <c r="H4" s="170"/>
      <c r="I4" s="98"/>
      <c r="J4" s="37"/>
      <c r="K4" s="170" t="s">
        <v>69</v>
      </c>
      <c r="L4" s="170"/>
      <c r="M4" s="170" t="s">
        <v>110</v>
      </c>
      <c r="N4" s="170"/>
      <c r="O4" s="170" t="s">
        <v>111</v>
      </c>
      <c r="P4" s="170"/>
      <c r="R4" s="96"/>
      <c r="S4" s="96"/>
      <c r="T4" s="96"/>
      <c r="U4" s="96"/>
    </row>
    <row r="5" spans="2:21" ht="15" customHeight="1" x14ac:dyDescent="0.35">
      <c r="B5" s="22"/>
      <c r="C5" s="29" t="s">
        <v>127</v>
      </c>
      <c r="D5" s="29" t="s">
        <v>96</v>
      </c>
      <c r="E5" s="29" t="s">
        <v>127</v>
      </c>
      <c r="F5" s="29" t="s">
        <v>96</v>
      </c>
      <c r="G5" s="29" t="s">
        <v>127</v>
      </c>
      <c r="H5" s="29" t="s">
        <v>96</v>
      </c>
      <c r="I5" s="98"/>
      <c r="K5" s="29" t="s">
        <v>127</v>
      </c>
      <c r="L5" s="29" t="s">
        <v>96</v>
      </c>
      <c r="M5" s="29" t="s">
        <v>127</v>
      </c>
      <c r="N5" s="29" t="s">
        <v>96</v>
      </c>
      <c r="O5" s="29" t="s">
        <v>127</v>
      </c>
      <c r="P5" s="29" t="s">
        <v>96</v>
      </c>
    </row>
    <row r="6" spans="2:21" s="99" customFormat="1" ht="15" customHeight="1" x14ac:dyDescent="0.35">
      <c r="B6" s="11" t="s">
        <v>2</v>
      </c>
      <c r="C6" s="12">
        <v>48</v>
      </c>
      <c r="D6" s="12">
        <v>49</v>
      </c>
      <c r="E6" s="14">
        <v>0.66600000000000004</v>
      </c>
      <c r="F6" s="14">
        <v>0.67300000000000004</v>
      </c>
      <c r="G6" s="12">
        <v>276966.06333333335</v>
      </c>
      <c r="H6" s="12">
        <v>282299.36333333334</v>
      </c>
      <c r="I6" s="98"/>
      <c r="J6" s="32" t="s">
        <v>2</v>
      </c>
      <c r="K6" s="33">
        <v>-0.12658231446108659</v>
      </c>
      <c r="L6" s="33">
        <v>-6.2168597635230416E-2</v>
      </c>
      <c r="M6" s="33">
        <v>-0.13204111348254643</v>
      </c>
      <c r="N6" s="33">
        <v>-9.6064275733576121E-4</v>
      </c>
      <c r="O6" s="33">
        <v>6.2892368593199244E-3</v>
      </c>
      <c r="P6" s="33">
        <v>-6.126681039556614E-2</v>
      </c>
      <c r="R6" s="96"/>
      <c r="S6" s="96"/>
      <c r="T6" s="96"/>
      <c r="U6" s="96"/>
    </row>
    <row r="7" spans="2:21" s="99" customFormat="1" ht="15" customHeight="1" x14ac:dyDescent="0.35">
      <c r="B7" s="23" t="s">
        <v>95</v>
      </c>
      <c r="C7" s="24">
        <f>+SUM(C6)</f>
        <v>48</v>
      </c>
      <c r="D7" s="24">
        <f t="shared" ref="D7:H7" si="0">+SUM(D6)</f>
        <v>49</v>
      </c>
      <c r="E7" s="25">
        <f t="shared" si="0"/>
        <v>0.66600000000000004</v>
      </c>
      <c r="F7" s="25">
        <f t="shared" si="0"/>
        <v>0.67300000000000004</v>
      </c>
      <c r="G7" s="24">
        <f t="shared" si="0"/>
        <v>276966.06333333335</v>
      </c>
      <c r="H7" s="24">
        <f t="shared" si="0"/>
        <v>282299.36333333334</v>
      </c>
      <c r="I7" s="98"/>
      <c r="J7" s="31" t="s">
        <v>114</v>
      </c>
      <c r="K7" s="100"/>
      <c r="L7" s="100"/>
      <c r="M7" s="100"/>
      <c r="N7" s="100"/>
      <c r="O7" s="175"/>
      <c r="P7" s="175"/>
      <c r="Q7" s="175"/>
      <c r="R7" s="96"/>
      <c r="S7" s="96"/>
      <c r="T7" s="96"/>
      <c r="U7" s="96"/>
    </row>
    <row r="8" spans="2:21" s="11" customFormat="1" ht="15" customHeight="1" x14ac:dyDescent="0.35">
      <c r="B8" s="101"/>
      <c r="C8" s="102"/>
      <c r="D8" s="102"/>
      <c r="E8" s="102"/>
      <c r="F8" s="102"/>
      <c r="G8" s="103"/>
      <c r="H8" s="103"/>
      <c r="I8" s="104"/>
      <c r="J8" s="100"/>
      <c r="K8" s="100"/>
      <c r="L8" s="100"/>
      <c r="M8" s="100"/>
      <c r="N8" s="100"/>
      <c r="O8" s="175"/>
      <c r="P8" s="175"/>
      <c r="Q8" s="175"/>
      <c r="R8" s="96"/>
      <c r="S8" s="96"/>
      <c r="T8" s="96"/>
      <c r="U8" s="96"/>
    </row>
    <row r="9" spans="2:21" s="96" customFormat="1" ht="15" customHeight="1" x14ac:dyDescent="0.35">
      <c r="C9" s="85"/>
      <c r="D9" s="85"/>
      <c r="E9" s="85"/>
      <c r="F9" s="105"/>
      <c r="G9" s="103"/>
      <c r="H9" s="103"/>
      <c r="J9" s="175"/>
      <c r="K9" s="175"/>
      <c r="L9" s="175"/>
      <c r="M9" s="175"/>
      <c r="N9" s="175"/>
    </row>
    <row r="10" spans="2:21" s="96" customFormat="1" ht="15" customHeight="1" x14ac:dyDescent="0.35">
      <c r="B10" s="106"/>
      <c r="C10" s="106"/>
      <c r="D10" s="106"/>
      <c r="E10" s="106"/>
      <c r="F10" s="106"/>
      <c r="G10" s="106"/>
      <c r="H10" s="106"/>
      <c r="J10" s="175"/>
      <c r="K10" s="175"/>
      <c r="L10" s="175"/>
      <c r="M10" s="175"/>
      <c r="N10" s="175"/>
    </row>
    <row r="11" spans="2:21" s="96" customFormat="1" ht="15" customHeight="1" x14ac:dyDescent="0.35">
      <c r="B11" s="106"/>
      <c r="C11" s="106"/>
      <c r="D11" s="106"/>
      <c r="E11" s="106"/>
      <c r="F11" s="106"/>
      <c r="G11" s="106"/>
      <c r="H11" s="106"/>
    </row>
    <row r="12" spans="2:21" s="96" customFormat="1" ht="15" customHeight="1" x14ac:dyDescent="0.35">
      <c r="B12" s="106"/>
      <c r="C12" s="106"/>
      <c r="D12" s="106"/>
      <c r="E12" s="106"/>
      <c r="F12" s="106"/>
      <c r="G12" s="106"/>
      <c r="H12" s="106"/>
    </row>
    <row r="13" spans="2:21" s="96" customFormat="1" ht="15" customHeight="1" x14ac:dyDescent="0.35">
      <c r="B13" s="106"/>
      <c r="C13" s="106"/>
      <c r="D13" s="106"/>
      <c r="E13" s="106"/>
      <c r="F13" s="106"/>
      <c r="G13" s="106"/>
      <c r="H13" s="106"/>
    </row>
    <row r="14" spans="2:21" s="85" customFormat="1" ht="15" customHeight="1" x14ac:dyDescent="0.35">
      <c r="B14" s="106"/>
      <c r="C14" s="106"/>
      <c r="D14" s="106"/>
      <c r="E14" s="106"/>
      <c r="F14" s="106"/>
      <c r="G14" s="106"/>
      <c r="H14" s="106"/>
      <c r="R14" s="96"/>
      <c r="S14" s="96"/>
      <c r="T14" s="96"/>
      <c r="U14" s="96"/>
    </row>
    <row r="15" spans="2:21" s="96" customFormat="1" ht="12.65" customHeight="1" x14ac:dyDescent="0.35">
      <c r="B15" s="1"/>
      <c r="C15" s="106"/>
      <c r="D15" s="106"/>
      <c r="E15" s="106"/>
      <c r="F15" s="106"/>
      <c r="G15" s="106"/>
      <c r="H15" s="106"/>
      <c r="I15" s="107"/>
    </row>
    <row r="16" spans="2:21" s="110" customFormat="1" ht="6" customHeight="1" x14ac:dyDescent="0.35">
      <c r="B16" s="108"/>
      <c r="C16" s="106"/>
      <c r="D16" s="106"/>
      <c r="E16" s="106"/>
      <c r="F16" s="106"/>
      <c r="G16" s="106"/>
      <c r="H16" s="106"/>
      <c r="I16" s="109"/>
      <c r="R16" s="96"/>
      <c r="S16" s="96"/>
      <c r="T16" s="96"/>
      <c r="U16" s="96"/>
    </row>
    <row r="17" spans="2:21" s="111" customFormat="1" x14ac:dyDescent="0.35">
      <c r="B17" s="108"/>
      <c r="C17" s="106"/>
      <c r="D17" s="106"/>
      <c r="E17" s="106"/>
      <c r="F17" s="106"/>
      <c r="G17" s="106"/>
      <c r="H17" s="106"/>
      <c r="I17" s="109"/>
      <c r="R17" s="96"/>
      <c r="S17" s="96"/>
      <c r="T17" s="96"/>
      <c r="U17" s="96"/>
    </row>
    <row r="18" spans="2:21" s="113" customFormat="1" x14ac:dyDescent="0.35">
      <c r="B18" s="1"/>
      <c r="C18" s="106"/>
      <c r="D18" s="106"/>
      <c r="E18" s="106"/>
      <c r="F18" s="106"/>
      <c r="G18" s="112"/>
      <c r="H18" s="112"/>
      <c r="I18" s="109"/>
      <c r="R18" s="96"/>
      <c r="S18" s="96"/>
      <c r="T18" s="96"/>
      <c r="U18" s="96"/>
    </row>
    <row r="19" spans="2:21" s="113" customFormat="1" x14ac:dyDescent="0.35">
      <c r="B19" s="1"/>
      <c r="C19" s="106"/>
      <c r="D19" s="106"/>
      <c r="E19" s="106"/>
      <c r="F19" s="106"/>
      <c r="G19" s="112"/>
      <c r="H19" s="112"/>
      <c r="I19" s="114"/>
      <c r="R19" s="96"/>
      <c r="S19" s="96"/>
      <c r="T19" s="96"/>
      <c r="U19" s="96"/>
    </row>
    <row r="20" spans="2:21" x14ac:dyDescent="0.35">
      <c r="B20" s="1"/>
      <c r="C20" s="106"/>
      <c r="D20" s="106"/>
      <c r="E20" s="106"/>
      <c r="F20" s="106"/>
      <c r="G20" s="112"/>
      <c r="H20" s="112"/>
      <c r="I20" s="98"/>
    </row>
    <row r="21" spans="2:21" s="116" customFormat="1" x14ac:dyDescent="0.35">
      <c r="B21" s="1"/>
      <c r="C21" s="1"/>
      <c r="D21" s="1"/>
      <c r="E21" s="1"/>
      <c r="F21" s="1"/>
      <c r="G21" s="115"/>
      <c r="H21" s="115"/>
      <c r="I21" s="98"/>
      <c r="R21" s="96"/>
      <c r="S21" s="96"/>
      <c r="T21" s="96"/>
      <c r="U21" s="96"/>
    </row>
    <row r="22" spans="2:21" s="116" customFormat="1" x14ac:dyDescent="0.35">
      <c r="B22" s="1"/>
      <c r="C22" s="1"/>
      <c r="D22" s="1"/>
      <c r="E22" s="1"/>
      <c r="F22" s="1"/>
      <c r="G22" s="115"/>
      <c r="H22" s="115"/>
      <c r="I22" s="98"/>
      <c r="R22" s="96"/>
      <c r="S22" s="96"/>
      <c r="T22" s="96"/>
      <c r="U22" s="96"/>
    </row>
    <row r="23" spans="2:21" s="1" customFormat="1" x14ac:dyDescent="0.35">
      <c r="I23" s="98"/>
      <c r="R23" s="96"/>
      <c r="S23" s="96"/>
      <c r="T23" s="96"/>
      <c r="U23" s="96"/>
    </row>
    <row r="24" spans="2:21" s="108" customFormat="1" x14ac:dyDescent="0.35">
      <c r="B24" s="1"/>
      <c r="C24" s="1"/>
      <c r="D24" s="1"/>
      <c r="E24" s="1"/>
      <c r="F24" s="1"/>
      <c r="G24" s="1"/>
      <c r="H24" s="1"/>
      <c r="I24" s="98"/>
      <c r="R24" s="96"/>
      <c r="S24" s="96"/>
      <c r="T24" s="96"/>
      <c r="U24" s="96"/>
    </row>
    <row r="25" spans="2:21" s="108" customFormat="1" x14ac:dyDescent="0.35">
      <c r="B25" s="1"/>
      <c r="C25" s="1"/>
      <c r="D25" s="1"/>
      <c r="E25" s="1"/>
      <c r="F25" s="1"/>
      <c r="G25" s="1"/>
      <c r="H25" s="1"/>
      <c r="I25" s="98"/>
      <c r="R25" s="96"/>
      <c r="S25" s="96"/>
      <c r="T25" s="96"/>
      <c r="U25" s="96"/>
    </row>
    <row r="26" spans="2:21" s="1" customFormat="1" x14ac:dyDescent="0.35">
      <c r="I26" s="98"/>
      <c r="R26" s="96"/>
      <c r="S26" s="96"/>
      <c r="T26" s="96"/>
      <c r="U26" s="96"/>
    </row>
    <row r="27" spans="2:21" s="1" customFormat="1" x14ac:dyDescent="0.35">
      <c r="I27" s="98"/>
      <c r="R27" s="96"/>
      <c r="S27" s="96"/>
      <c r="T27" s="96"/>
      <c r="U27" s="96"/>
    </row>
    <row r="28" spans="2:21" s="1" customFormat="1" x14ac:dyDescent="0.35">
      <c r="I28" s="98"/>
      <c r="R28" s="96"/>
      <c r="S28" s="96"/>
      <c r="T28" s="96"/>
      <c r="U28" s="96"/>
    </row>
    <row r="29" spans="2:21" s="1" customFormat="1" x14ac:dyDescent="0.35">
      <c r="I29" s="37"/>
      <c r="R29" s="96"/>
      <c r="S29" s="96"/>
      <c r="T29" s="96"/>
      <c r="U29" s="96"/>
    </row>
    <row r="30" spans="2:21" s="1" customFormat="1" x14ac:dyDescent="0.35">
      <c r="I30" s="37"/>
      <c r="R30" s="96"/>
      <c r="S30" s="96"/>
      <c r="T30" s="96"/>
      <c r="U30" s="96"/>
    </row>
    <row r="31" spans="2:21" s="1" customFormat="1" x14ac:dyDescent="0.35">
      <c r="I31" s="37"/>
      <c r="R31" s="96"/>
      <c r="S31" s="96"/>
      <c r="T31" s="96"/>
      <c r="U31" s="96"/>
    </row>
    <row r="32" spans="2:21" s="1" customFormat="1" x14ac:dyDescent="0.35">
      <c r="I32" s="37"/>
      <c r="R32" s="96"/>
      <c r="S32" s="96"/>
      <c r="T32" s="96"/>
      <c r="U32" s="96"/>
    </row>
    <row r="33" spans="2:21" s="1" customFormat="1" x14ac:dyDescent="0.35">
      <c r="I33" s="37"/>
      <c r="R33" s="96"/>
      <c r="S33" s="96"/>
      <c r="T33" s="96"/>
      <c r="U33" s="96"/>
    </row>
    <row r="34" spans="2:21" s="1" customFormat="1" x14ac:dyDescent="0.35">
      <c r="I34" s="37"/>
      <c r="R34" s="96"/>
      <c r="S34" s="96"/>
      <c r="T34" s="96"/>
      <c r="U34" s="96"/>
    </row>
    <row r="35" spans="2:21" s="1" customFormat="1" x14ac:dyDescent="0.35">
      <c r="I35" s="37"/>
      <c r="R35" s="96"/>
      <c r="S35" s="96"/>
      <c r="T35" s="96"/>
      <c r="U35" s="96"/>
    </row>
    <row r="36" spans="2:21" s="1" customFormat="1" x14ac:dyDescent="0.35">
      <c r="I36" s="37"/>
      <c r="R36" s="96"/>
      <c r="S36" s="96"/>
      <c r="T36" s="96"/>
      <c r="U36" s="96"/>
    </row>
    <row r="37" spans="2:21" s="1" customFormat="1" x14ac:dyDescent="0.35">
      <c r="I37" s="37"/>
      <c r="R37" s="96"/>
      <c r="S37" s="96"/>
      <c r="T37" s="96"/>
      <c r="U37" s="96"/>
    </row>
    <row r="38" spans="2:21" s="1" customFormat="1" x14ac:dyDescent="0.35">
      <c r="I38" s="37"/>
      <c r="R38" s="96"/>
      <c r="S38" s="96"/>
      <c r="T38" s="96"/>
      <c r="U38" s="96"/>
    </row>
    <row r="39" spans="2:21" s="1" customFormat="1" x14ac:dyDescent="0.35">
      <c r="B39" s="37"/>
      <c r="C39" s="37"/>
      <c r="D39" s="37"/>
      <c r="E39" s="37"/>
      <c r="F39" s="37"/>
      <c r="G39" s="37"/>
      <c r="H39" s="37"/>
      <c r="I39" s="37"/>
      <c r="R39" s="96"/>
      <c r="S39" s="96"/>
      <c r="T39" s="96"/>
      <c r="U39" s="96"/>
    </row>
    <row r="40" spans="2:21" s="1" customFormat="1" x14ac:dyDescent="0.35">
      <c r="B40" s="37"/>
      <c r="C40" s="37"/>
      <c r="D40" s="37"/>
      <c r="E40" s="37"/>
      <c r="F40" s="37"/>
      <c r="G40" s="37"/>
      <c r="H40" s="37"/>
      <c r="I40" s="37"/>
      <c r="R40" s="96"/>
      <c r="S40" s="96"/>
      <c r="T40" s="96"/>
      <c r="U40" s="96"/>
    </row>
    <row r="41" spans="2:21" s="1" customFormat="1" x14ac:dyDescent="0.35">
      <c r="B41" s="37"/>
      <c r="C41" s="37"/>
      <c r="D41" s="37"/>
      <c r="E41" s="37"/>
      <c r="F41" s="37"/>
      <c r="G41" s="37"/>
      <c r="H41" s="37"/>
      <c r="I41" s="37"/>
      <c r="R41" s="96"/>
      <c r="S41" s="96"/>
      <c r="T41" s="96"/>
      <c r="U41" s="96"/>
    </row>
    <row r="42" spans="2:21" s="1" customFormat="1" x14ac:dyDescent="0.35">
      <c r="B42" s="37"/>
      <c r="C42" s="37"/>
      <c r="D42" s="37"/>
      <c r="E42" s="37"/>
      <c r="F42" s="37"/>
      <c r="G42" s="37"/>
      <c r="H42" s="37"/>
      <c r="I42" s="37"/>
      <c r="R42" s="96"/>
      <c r="S42" s="96"/>
      <c r="T42" s="96"/>
      <c r="U42" s="96"/>
    </row>
    <row r="43" spans="2:21" s="1" customFormat="1" x14ac:dyDescent="0.35">
      <c r="B43" s="37"/>
      <c r="C43" s="37"/>
      <c r="D43" s="37"/>
      <c r="E43" s="37"/>
      <c r="F43" s="37"/>
      <c r="G43" s="37"/>
      <c r="H43" s="37"/>
      <c r="I43" s="37"/>
      <c r="R43" s="96"/>
      <c r="S43" s="96"/>
      <c r="T43" s="96"/>
      <c r="U43" s="96"/>
    </row>
    <row r="44" spans="2:21" s="1" customFormat="1" x14ac:dyDescent="0.35">
      <c r="B44" s="37"/>
      <c r="C44" s="37"/>
      <c r="D44" s="37"/>
      <c r="E44" s="37"/>
      <c r="F44" s="37"/>
      <c r="G44" s="37"/>
      <c r="H44" s="37"/>
      <c r="I44" s="37"/>
      <c r="R44" s="96"/>
      <c r="S44" s="96"/>
      <c r="T44" s="96"/>
      <c r="U44" s="96"/>
    </row>
    <row r="45" spans="2:21" s="1" customFormat="1" x14ac:dyDescent="0.35">
      <c r="B45" s="37"/>
      <c r="C45" s="37"/>
      <c r="D45" s="37"/>
      <c r="E45" s="37"/>
      <c r="F45" s="37"/>
      <c r="G45" s="37"/>
      <c r="H45" s="37"/>
      <c r="I45" s="37"/>
      <c r="R45" s="96"/>
      <c r="S45" s="96"/>
      <c r="T45" s="96"/>
      <c r="U45" s="96"/>
    </row>
    <row r="46" spans="2:21" s="1" customFormat="1" x14ac:dyDescent="0.35">
      <c r="B46" s="37"/>
      <c r="C46" s="37"/>
      <c r="D46" s="37"/>
      <c r="E46" s="37"/>
      <c r="F46" s="37"/>
      <c r="G46" s="37"/>
      <c r="H46" s="37"/>
      <c r="I46" s="37"/>
      <c r="R46" s="96"/>
      <c r="S46" s="96"/>
      <c r="T46" s="96"/>
      <c r="U46" s="96"/>
    </row>
  </sheetData>
  <mergeCells count="9">
    <mergeCell ref="K2:P3"/>
    <mergeCell ref="K4:L4"/>
    <mergeCell ref="M4:N4"/>
    <mergeCell ref="O4:P4"/>
    <mergeCell ref="J9:N10"/>
    <mergeCell ref="C4:D4"/>
    <mergeCell ref="E4:F4"/>
    <mergeCell ref="G4:H4"/>
    <mergeCell ref="O7:Q8"/>
  </mergeCells>
  <pageMargins left="0.70866141732283472" right="0.70866141732283472" top="0.74803149606299213" bottom="0.74803149606299213" header="0.31496062992125984" footer="0.31496062992125984"/>
  <pageSetup scale="64" fitToHeight="1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M18"/>
  <sheetViews>
    <sheetView showGridLines="0" topLeftCell="A4" zoomScale="115" zoomScaleNormal="115" workbookViewId="0">
      <selection activeCell="F17" sqref="F17"/>
    </sheetView>
  </sheetViews>
  <sheetFormatPr baseColWidth="10" defaultColWidth="10.7265625" defaultRowHeight="14.5" x14ac:dyDescent="0.35"/>
  <cols>
    <col min="1" max="1" width="0.81640625" style="5" customWidth="1"/>
    <col min="2" max="2" width="24.6328125" style="5" customWidth="1"/>
    <col min="3" max="4" width="10.7265625" style="5" customWidth="1"/>
    <col min="5" max="5" width="1.54296875" customWidth="1"/>
    <col min="6" max="6" width="12.08984375" style="5" customWidth="1"/>
    <col min="7" max="7" width="11.453125" style="5" customWidth="1"/>
    <col min="8" max="8" width="1.54296875" customWidth="1"/>
    <col min="9" max="10" width="9.26953125" style="5" customWidth="1"/>
    <col min="11" max="16384" width="10.7265625" style="5"/>
  </cols>
  <sheetData>
    <row r="1" spans="2:13" s="80" customFormat="1" x14ac:dyDescent="0.35">
      <c r="E1"/>
      <c r="H1"/>
    </row>
    <row r="2" spans="2:13" s="83" customFormat="1" x14ac:dyDescent="0.35">
      <c r="B2" s="81" t="s">
        <v>29</v>
      </c>
      <c r="C2" s="82"/>
      <c r="D2" s="82"/>
      <c r="E2"/>
      <c r="H2"/>
    </row>
    <row r="3" spans="2:13" s="80" customFormat="1" ht="6.75" customHeight="1" x14ac:dyDescent="0.35">
      <c r="D3" s="84"/>
      <c r="E3"/>
      <c r="H3"/>
    </row>
    <row r="4" spans="2:13" ht="35.25" customHeight="1" x14ac:dyDescent="0.35">
      <c r="B4" s="80"/>
      <c r="C4" s="176" t="s">
        <v>24</v>
      </c>
      <c r="D4" s="176"/>
      <c r="F4" s="176" t="s">
        <v>105</v>
      </c>
      <c r="G4" s="176"/>
      <c r="I4" s="176" t="s">
        <v>25</v>
      </c>
      <c r="J4" s="176"/>
    </row>
    <row r="5" spans="2:13" ht="15" customHeight="1" x14ac:dyDescent="0.35">
      <c r="B5" s="80"/>
      <c r="C5" s="20" t="s">
        <v>127</v>
      </c>
      <c r="D5" s="20" t="s">
        <v>96</v>
      </c>
      <c r="F5" s="20" t="s">
        <v>127</v>
      </c>
      <c r="G5" s="20" t="s">
        <v>96</v>
      </c>
      <c r="I5" s="20" t="s">
        <v>127</v>
      </c>
      <c r="J5" s="20" t="s">
        <v>96</v>
      </c>
    </row>
    <row r="6" spans="2:13" ht="15" customHeight="1" x14ac:dyDescent="0.35">
      <c r="B6" s="85" t="s">
        <v>26</v>
      </c>
      <c r="C6" s="86">
        <v>33</v>
      </c>
      <c r="D6" s="86">
        <v>33</v>
      </c>
      <c r="F6" s="62">
        <v>1160813.3659999999</v>
      </c>
      <c r="G6" s="62">
        <v>1159311.615</v>
      </c>
      <c r="I6" s="87">
        <v>0.99</v>
      </c>
      <c r="J6" s="87">
        <v>0.98637930573730859</v>
      </c>
      <c r="L6" s="88"/>
      <c r="M6" s="88"/>
    </row>
    <row r="7" spans="2:13" ht="15" customHeight="1" x14ac:dyDescent="0.35">
      <c r="B7" s="85" t="s">
        <v>130</v>
      </c>
      <c r="C7" s="86" t="s">
        <v>109</v>
      </c>
      <c r="D7" s="86" t="s">
        <v>109</v>
      </c>
      <c r="F7" s="62">
        <v>65000</v>
      </c>
      <c r="G7" s="62">
        <v>65000</v>
      </c>
      <c r="I7" s="87">
        <v>0.6798153846153846</v>
      </c>
      <c r="J7" s="87">
        <v>0.66</v>
      </c>
      <c r="L7" s="88"/>
      <c r="M7" s="88"/>
    </row>
    <row r="8" spans="2:13" ht="15" customHeight="1" x14ac:dyDescent="0.35">
      <c r="B8" s="85" t="s">
        <v>27</v>
      </c>
      <c r="C8" s="86">
        <v>2</v>
      </c>
      <c r="D8" s="86">
        <v>2</v>
      </c>
      <c r="F8" s="62">
        <v>21100.41</v>
      </c>
      <c r="G8" s="62">
        <v>21100.41</v>
      </c>
      <c r="I8" s="87">
        <v>0.94400395273716431</v>
      </c>
      <c r="J8" s="87">
        <v>0.96710544713437341</v>
      </c>
      <c r="L8" s="88"/>
      <c r="M8" s="88"/>
    </row>
    <row r="9" spans="2:13" ht="15" customHeight="1" x14ac:dyDescent="0.35">
      <c r="B9" s="34" t="s">
        <v>2</v>
      </c>
      <c r="C9" s="90">
        <v>35</v>
      </c>
      <c r="D9" s="90">
        <v>35</v>
      </c>
      <c r="E9" s="94"/>
      <c r="F9" s="91">
        <v>1246913.7759999998</v>
      </c>
      <c r="G9" s="91">
        <v>1245412.0249999999</v>
      </c>
      <c r="H9" s="94"/>
      <c r="I9" s="92">
        <v>0.97305212769128546</v>
      </c>
      <c r="J9" s="92">
        <v>0.96901851207407996</v>
      </c>
      <c r="K9" s="169"/>
    </row>
    <row r="10" spans="2:13" ht="15" customHeight="1" x14ac:dyDescent="0.35">
      <c r="B10" s="85" t="s">
        <v>26</v>
      </c>
      <c r="C10" s="86">
        <v>3</v>
      </c>
      <c r="D10" s="86">
        <v>3</v>
      </c>
      <c r="F10" s="62">
        <v>51063.31</v>
      </c>
      <c r="G10" s="62">
        <v>50554.649999999994</v>
      </c>
      <c r="I10" s="87">
        <v>0.94878072519057799</v>
      </c>
      <c r="J10" s="87">
        <v>0.8114375235512461</v>
      </c>
      <c r="L10" s="88"/>
      <c r="M10" s="88"/>
    </row>
    <row r="11" spans="2:13" ht="15" customHeight="1" x14ac:dyDescent="0.35">
      <c r="B11" s="85" t="s">
        <v>27</v>
      </c>
      <c r="C11" s="86">
        <v>3</v>
      </c>
      <c r="D11" s="86">
        <v>3</v>
      </c>
      <c r="F11" s="62">
        <v>92865</v>
      </c>
      <c r="G11" s="62">
        <v>92865</v>
      </c>
      <c r="I11" s="87">
        <v>0.96667803310033551</v>
      </c>
      <c r="J11" s="87">
        <v>0.95350334743086285</v>
      </c>
      <c r="L11" s="88"/>
      <c r="M11" s="88"/>
    </row>
    <row r="12" spans="2:13" ht="15" customHeight="1" x14ac:dyDescent="0.35">
      <c r="B12" s="34" t="s">
        <v>5</v>
      </c>
      <c r="C12" s="90">
        <v>6</v>
      </c>
      <c r="D12" s="90">
        <v>6</v>
      </c>
      <c r="E12" s="94"/>
      <c r="F12" s="91">
        <v>143928.31</v>
      </c>
      <c r="G12" s="91">
        <v>143419.65</v>
      </c>
      <c r="H12" s="94"/>
      <c r="I12" s="92">
        <v>0.96032837345407551</v>
      </c>
      <c r="J12" s="92">
        <v>0.90342591380725779</v>
      </c>
    </row>
    <row r="13" spans="2:13" ht="15" customHeight="1" x14ac:dyDescent="0.35">
      <c r="B13" s="85" t="s">
        <v>26</v>
      </c>
      <c r="C13" s="86">
        <v>4</v>
      </c>
      <c r="D13" s="86">
        <v>4</v>
      </c>
      <c r="F13" s="62">
        <v>64893.17</v>
      </c>
      <c r="G13" s="62">
        <v>64785.03</v>
      </c>
      <c r="I13" s="87">
        <v>0.90976677514752324</v>
      </c>
      <c r="J13" s="87">
        <v>0.95286713379689736</v>
      </c>
    </row>
    <row r="14" spans="2:13" ht="15" customHeight="1" x14ac:dyDescent="0.35">
      <c r="B14" s="85" t="s">
        <v>27</v>
      </c>
      <c r="C14" s="86" t="s">
        <v>109</v>
      </c>
      <c r="D14" s="86" t="s">
        <v>109</v>
      </c>
      <c r="F14" s="62">
        <v>47030</v>
      </c>
      <c r="G14" s="62">
        <v>47030.400000000016</v>
      </c>
      <c r="I14" s="87" t="s">
        <v>109</v>
      </c>
      <c r="J14" s="87" t="s">
        <v>109</v>
      </c>
    </row>
    <row r="15" spans="2:13" ht="15" customHeight="1" x14ac:dyDescent="0.35">
      <c r="B15" s="34" t="s">
        <v>6</v>
      </c>
      <c r="C15" s="90">
        <v>4</v>
      </c>
      <c r="D15" s="90">
        <v>4</v>
      </c>
      <c r="E15" s="94"/>
      <c r="F15" s="91">
        <v>111923.17</v>
      </c>
      <c r="G15" s="91">
        <v>111815.43000000002</v>
      </c>
      <c r="H15" s="94"/>
      <c r="I15" s="92">
        <v>0.90976677514752324</v>
      </c>
      <c r="J15" s="92">
        <v>0.95286713379689736</v>
      </c>
    </row>
    <row r="16" spans="2:13" ht="15" customHeight="1" x14ac:dyDescent="0.35">
      <c r="B16" s="34" t="s">
        <v>3</v>
      </c>
      <c r="C16" s="90">
        <v>22</v>
      </c>
      <c r="D16" s="90">
        <v>22</v>
      </c>
      <c r="E16" s="94"/>
      <c r="F16" s="91">
        <v>745355.8835</v>
      </c>
      <c r="G16" s="91">
        <v>744745.17350000003</v>
      </c>
      <c r="H16" s="94"/>
      <c r="I16" s="92">
        <v>0.86133556358911878</v>
      </c>
      <c r="J16" s="92">
        <v>0.7979755793320934</v>
      </c>
    </row>
    <row r="17" spans="2:10" ht="15" customHeight="1" x14ac:dyDescent="0.35">
      <c r="B17" s="89" t="s">
        <v>28</v>
      </c>
      <c r="C17" s="151">
        <v>67</v>
      </c>
      <c r="D17" s="151">
        <v>67</v>
      </c>
      <c r="E17" s="152"/>
      <c r="F17" s="153">
        <v>2248121.1394999996</v>
      </c>
      <c r="G17" s="153">
        <v>2245392.2785</v>
      </c>
      <c r="H17" s="152"/>
      <c r="I17" s="154">
        <v>0.93204766292568153</v>
      </c>
      <c r="J17" s="154">
        <v>0.90729360068949061</v>
      </c>
    </row>
    <row r="18" spans="2:10" s="93" customFormat="1" x14ac:dyDescent="0.35">
      <c r="B18" s="35" t="s">
        <v>75</v>
      </c>
      <c r="E18"/>
      <c r="H18"/>
    </row>
  </sheetData>
  <mergeCells count="3">
    <mergeCell ref="C4:D4"/>
    <mergeCell ref="F4:G4"/>
    <mergeCell ref="I4:J4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H70"/>
  <sheetViews>
    <sheetView showGridLines="0" topLeftCell="A60" zoomScaleNormal="100" workbookViewId="0">
      <selection activeCell="C29" sqref="C29:D29"/>
    </sheetView>
  </sheetViews>
  <sheetFormatPr baseColWidth="10" defaultColWidth="11.453125" defaultRowHeight="14.5" x14ac:dyDescent="0.35"/>
  <cols>
    <col min="1" max="1" width="0.81640625" style="37" customWidth="1"/>
    <col min="2" max="2" width="47.1796875" style="37" bestFit="1" customWidth="1"/>
    <col min="3" max="3" width="12.54296875" style="37" customWidth="1"/>
    <col min="4" max="4" width="11" style="37" bestFit="1" customWidth="1"/>
    <col min="5" max="7" width="11.26953125" style="53" bestFit="1" customWidth="1"/>
    <col min="8" max="16384" width="11.453125" style="37"/>
  </cols>
  <sheetData>
    <row r="2" spans="2:8" s="52" customFormat="1" x14ac:dyDescent="0.35">
      <c r="B2" s="54" t="s">
        <v>23</v>
      </c>
      <c r="C2" s="51"/>
      <c r="D2" s="51"/>
      <c r="E2" s="55"/>
      <c r="F2" s="55"/>
      <c r="G2" s="55"/>
    </row>
    <row r="3" spans="2:8" x14ac:dyDescent="0.35">
      <c r="B3" s="56" t="s">
        <v>13</v>
      </c>
      <c r="C3" s="56"/>
      <c r="D3" s="56"/>
    </row>
    <row r="4" spans="2:8" ht="6.75" customHeight="1" x14ac:dyDescent="0.35"/>
    <row r="5" spans="2:8" ht="15" customHeight="1" x14ac:dyDescent="0.35">
      <c r="B5" s="129" t="s">
        <v>14</v>
      </c>
      <c r="C5" s="8" t="s">
        <v>127</v>
      </c>
      <c r="D5" s="8" t="s">
        <v>124</v>
      </c>
      <c r="E5" s="8" t="s">
        <v>117</v>
      </c>
      <c r="F5" s="8" t="s">
        <v>107</v>
      </c>
      <c r="G5" s="8" t="s">
        <v>96</v>
      </c>
      <c r="H5" s="36"/>
    </row>
    <row r="6" spans="2:8" s="59" customFormat="1" ht="15" customHeight="1" x14ac:dyDescent="0.35">
      <c r="B6" s="57" t="s">
        <v>70</v>
      </c>
      <c r="C6" s="58">
        <v>1739365.0282091999</v>
      </c>
      <c r="D6" s="58">
        <v>1691797</v>
      </c>
      <c r="E6" s="58">
        <v>1669146</v>
      </c>
      <c r="F6" s="58">
        <v>1523725.8396094998</v>
      </c>
      <c r="G6" s="58">
        <v>1460624.0018992999</v>
      </c>
    </row>
    <row r="7" spans="2:8" s="59" customFormat="1" ht="15" customHeight="1" x14ac:dyDescent="0.35">
      <c r="B7" s="52" t="s">
        <v>15</v>
      </c>
      <c r="C7" s="60">
        <v>3.1437674259936768</v>
      </c>
      <c r="D7" s="60">
        <v>3.593</v>
      </c>
      <c r="E7" s="60">
        <v>3.2130000000000001</v>
      </c>
      <c r="F7" s="60">
        <v>3.5352077993613227</v>
      </c>
      <c r="G7" s="60">
        <v>4.1145304479164722</v>
      </c>
    </row>
    <row r="8" spans="2:8" s="59" customFormat="1" ht="15" customHeight="1" x14ac:dyDescent="0.35">
      <c r="B8" s="52" t="s">
        <v>16</v>
      </c>
      <c r="C8" s="61">
        <v>3.2284690802663447E-2</v>
      </c>
      <c r="D8" s="61">
        <v>2.5999999999999999E-2</v>
      </c>
      <c r="E8" s="61">
        <v>2.3E-2</v>
      </c>
      <c r="F8" s="61">
        <v>2.3396445500810246E-2</v>
      </c>
      <c r="G8" s="61">
        <v>1.8282622288334178E-2</v>
      </c>
    </row>
    <row r="9" spans="2:8" s="59" customFormat="1" ht="15" customHeight="1" x14ac:dyDescent="0.35">
      <c r="B9" s="52" t="s">
        <v>80</v>
      </c>
      <c r="C9" s="62">
        <v>82804.24021199999</v>
      </c>
      <c r="D9" s="62">
        <v>37839</v>
      </c>
      <c r="E9" s="62">
        <v>96385</v>
      </c>
      <c r="F9" s="62">
        <v>63406.45889200001</v>
      </c>
      <c r="G9" s="62">
        <v>37481.587426000006</v>
      </c>
    </row>
    <row r="10" spans="2:8" s="59" customFormat="1" ht="15" customHeight="1" x14ac:dyDescent="0.35">
      <c r="B10" s="52" t="s">
        <v>81</v>
      </c>
      <c r="C10" s="62">
        <v>12613.289867</v>
      </c>
      <c r="D10" s="62">
        <v>3563</v>
      </c>
      <c r="E10" s="62">
        <v>16821</v>
      </c>
      <c r="F10" s="62">
        <v>13015.854389000002</v>
      </c>
      <c r="G10" s="62">
        <v>9256.2068980000004</v>
      </c>
    </row>
    <row r="11" spans="2:8" s="59" customFormat="1" ht="15" customHeight="1" x14ac:dyDescent="0.35">
      <c r="B11" s="52" t="s">
        <v>82</v>
      </c>
      <c r="C11" s="62">
        <v>70190.95034499999</v>
      </c>
      <c r="D11" s="62">
        <v>34276</v>
      </c>
      <c r="E11" s="62">
        <v>79564</v>
      </c>
      <c r="F11" s="62">
        <v>50390.60450300001</v>
      </c>
      <c r="G11" s="62">
        <v>28225.380528000005</v>
      </c>
    </row>
    <row r="12" spans="2:8" s="59" customFormat="1" ht="15" customHeight="1" x14ac:dyDescent="0.35">
      <c r="B12" s="52" t="s">
        <v>17</v>
      </c>
      <c r="C12" s="61">
        <v>8.2702296238472042E-2</v>
      </c>
      <c r="D12" s="61">
        <v>8.1713891141342143E-2</v>
      </c>
      <c r="E12" s="61">
        <v>5.5276815983195643E-2</v>
      </c>
      <c r="F12" s="61">
        <v>4.7829098330386621E-2</v>
      </c>
      <c r="G12" s="61">
        <v>4.165103157992623E-2</v>
      </c>
    </row>
    <row r="13" spans="2:8" s="59" customFormat="1" ht="15" customHeight="1" x14ac:dyDescent="0.35">
      <c r="B13" s="52" t="s">
        <v>18</v>
      </c>
      <c r="C13" s="61">
        <v>0.16545669885883579</v>
      </c>
      <c r="D13" s="61">
        <v>0.13995946322165129</v>
      </c>
      <c r="E13" s="61">
        <v>0.11280019842482324</v>
      </c>
      <c r="F13" s="61">
        <v>0.10331835884344247</v>
      </c>
      <c r="G13" s="61">
        <v>9.379921524091564E-2</v>
      </c>
    </row>
    <row r="14" spans="2:8" s="59" customFormat="1" ht="15" customHeight="1" x14ac:dyDescent="0.35">
      <c r="B14" s="63" t="s">
        <v>19</v>
      </c>
      <c r="C14" s="64"/>
      <c r="D14" s="64"/>
      <c r="E14" s="65"/>
      <c r="F14" s="65"/>
      <c r="G14" s="66"/>
    </row>
    <row r="15" spans="2:8" s="59" customFormat="1" ht="15" customHeight="1" x14ac:dyDescent="0.35">
      <c r="B15" s="67" t="s">
        <v>7</v>
      </c>
      <c r="C15" s="61">
        <v>6.227231693541474E-2</v>
      </c>
      <c r="D15" s="61">
        <v>6.5000000000000002E-2</v>
      </c>
      <c r="E15" s="61">
        <v>6.7000000000000004E-2</v>
      </c>
      <c r="F15" s="61">
        <v>6.3436731594278525E-2</v>
      </c>
      <c r="G15" s="61">
        <v>6.0456027109012801E-2</v>
      </c>
    </row>
    <row r="16" spans="2:8" s="59" customFormat="1" ht="15" customHeight="1" x14ac:dyDescent="0.35">
      <c r="B16" s="67" t="s">
        <v>11</v>
      </c>
      <c r="C16" s="61">
        <v>0.30102825029931929</v>
      </c>
      <c r="D16" s="61">
        <v>0.26200000000000001</v>
      </c>
      <c r="E16" s="61">
        <v>0.29199999999999998</v>
      </c>
      <c r="F16" s="61">
        <v>0.27547877757968936</v>
      </c>
      <c r="G16" s="61">
        <v>0.303519762149008</v>
      </c>
    </row>
    <row r="17" spans="2:7" s="59" customFormat="1" ht="15" customHeight="1" thickBot="1" x14ac:dyDescent="0.4">
      <c r="B17" s="68" t="s">
        <v>8</v>
      </c>
      <c r="C17" s="69">
        <v>0.10058530128193299</v>
      </c>
      <c r="D17" s="69">
        <v>9.2999999999999999E-2</v>
      </c>
      <c r="E17" s="69">
        <v>0.11</v>
      </c>
      <c r="F17" s="69">
        <v>9.779644519411558E-2</v>
      </c>
      <c r="G17" s="69">
        <v>0.101444394586352</v>
      </c>
    </row>
    <row r="18" spans="2:7" ht="11.25" customHeight="1" x14ac:dyDescent="0.35">
      <c r="B18" s="38"/>
      <c r="C18" s="38"/>
      <c r="D18" s="39"/>
      <c r="E18" s="38"/>
      <c r="F18" s="38"/>
      <c r="G18" s="40"/>
    </row>
    <row r="19" spans="2:7" ht="15" customHeight="1" x14ac:dyDescent="0.35">
      <c r="B19" s="129" t="s">
        <v>20</v>
      </c>
      <c r="C19" s="8" t="s">
        <v>127</v>
      </c>
      <c r="D19" s="8" t="s">
        <v>124</v>
      </c>
      <c r="E19" s="8" t="s">
        <v>117</v>
      </c>
      <c r="F19" s="8" t="s">
        <v>107</v>
      </c>
      <c r="G19" s="8" t="s">
        <v>96</v>
      </c>
    </row>
    <row r="20" spans="2:7" s="59" customFormat="1" ht="15" customHeight="1" x14ac:dyDescent="0.35">
      <c r="B20" s="57" t="s">
        <v>71</v>
      </c>
      <c r="C20" s="58">
        <v>56331480.962650001</v>
      </c>
      <c r="D20" s="58">
        <v>50379775.380410001</v>
      </c>
      <c r="E20" s="58">
        <v>39578601.896020003</v>
      </c>
      <c r="F20" s="58">
        <v>35578615.914279997</v>
      </c>
      <c r="G20" s="58">
        <v>28315666.124090001</v>
      </c>
    </row>
    <row r="21" spans="2:7" s="59" customFormat="1" ht="15" customHeight="1" x14ac:dyDescent="0.35">
      <c r="B21" s="52" t="s">
        <v>15</v>
      </c>
      <c r="C21" s="60">
        <v>1.9773580944723992</v>
      </c>
      <c r="D21" s="60">
        <v>2.1621248534790873</v>
      </c>
      <c r="E21" s="60">
        <v>2.9148741750720042</v>
      </c>
      <c r="F21" s="60">
        <v>3.196982876713697</v>
      </c>
      <c r="G21" s="60">
        <v>3.5119430573713513</v>
      </c>
    </row>
    <row r="22" spans="2:7" s="59" customFormat="1" ht="15" customHeight="1" x14ac:dyDescent="0.35">
      <c r="B22" s="52" t="s">
        <v>16</v>
      </c>
      <c r="C22" s="61">
        <v>2.7982975748767614E-2</v>
      </c>
      <c r="D22" s="61">
        <v>2.5671272239194978E-2</v>
      </c>
      <c r="E22" s="61">
        <v>2.2177573970298979E-2</v>
      </c>
      <c r="F22" s="61">
        <v>2.0214277030415347E-2</v>
      </c>
      <c r="G22" s="61">
        <v>2.1130701890179491E-2</v>
      </c>
    </row>
    <row r="23" spans="2:7" s="59" customFormat="1" ht="15" customHeight="1" x14ac:dyDescent="0.35">
      <c r="B23" s="52" t="s">
        <v>77</v>
      </c>
      <c r="C23" s="62">
        <v>1850978</v>
      </c>
      <c r="D23" s="62">
        <v>857964</v>
      </c>
      <c r="E23" s="62">
        <v>1604007.6810099999</v>
      </c>
      <c r="F23" s="62">
        <v>1102703.48694</v>
      </c>
      <c r="G23" s="62">
        <v>657967.55313999997</v>
      </c>
    </row>
    <row r="24" spans="2:7" s="59" customFormat="1" ht="15" customHeight="1" x14ac:dyDescent="0.35">
      <c r="B24" s="52" t="s">
        <v>78</v>
      </c>
      <c r="C24" s="62">
        <v>419645.57078999997</v>
      </c>
      <c r="D24" s="62">
        <v>174401.45033999998</v>
      </c>
      <c r="E24" s="62">
        <v>694068.99942999997</v>
      </c>
      <c r="F24" s="62">
        <v>541787.80958999996</v>
      </c>
      <c r="G24" s="62">
        <v>279720.52831999998</v>
      </c>
    </row>
    <row r="25" spans="2:7" s="59" customFormat="1" ht="15" customHeight="1" x14ac:dyDescent="0.35">
      <c r="B25" s="52" t="s">
        <v>79</v>
      </c>
      <c r="C25" s="62">
        <v>1431332.42921</v>
      </c>
      <c r="D25" s="62">
        <v>683562.54966000002</v>
      </c>
      <c r="E25" s="62">
        <v>909938.68157999997</v>
      </c>
      <c r="F25" s="62">
        <v>560915.67735000001</v>
      </c>
      <c r="G25" s="62">
        <v>378247.02481999999</v>
      </c>
    </row>
    <row r="26" spans="2:7" s="59" customFormat="1" ht="15" customHeight="1" x14ac:dyDescent="0.35">
      <c r="B26" s="52" t="s">
        <v>17</v>
      </c>
      <c r="C26" s="61">
        <v>5.8170033153360112E-2</v>
      </c>
      <c r="D26" s="61">
        <v>6.1248470235057487E-2</v>
      </c>
      <c r="E26" s="61">
        <v>2.8747474615598147E-2</v>
      </c>
      <c r="F26" s="61">
        <v>2.5160788210045609E-2</v>
      </c>
      <c r="G26" s="61">
        <v>2.6863610655617064E-2</v>
      </c>
    </row>
    <row r="27" spans="2:7" s="59" customFormat="1" ht="15" customHeight="1" x14ac:dyDescent="0.35">
      <c r="B27" s="52" t="s">
        <v>18</v>
      </c>
      <c r="C27" s="61">
        <v>2.4871856076588424E-2</v>
      </c>
      <c r="D27" s="61">
        <v>1.8601948706179906E-2</v>
      </c>
      <c r="E27" s="61">
        <v>2.0219963625511161E-2</v>
      </c>
      <c r="F27" s="61">
        <v>1.792741293715247E-2</v>
      </c>
      <c r="G27" s="61">
        <v>9.8786490522299007E-3</v>
      </c>
    </row>
    <row r="28" spans="2:7" s="59" customFormat="1" ht="15" customHeight="1" x14ac:dyDescent="0.35">
      <c r="B28" s="63" t="s">
        <v>19</v>
      </c>
      <c r="C28" s="64"/>
      <c r="D28" s="64"/>
      <c r="E28" s="65"/>
      <c r="F28" s="65"/>
      <c r="G28" s="66"/>
    </row>
    <row r="29" spans="2:7" s="59" customFormat="1" ht="15" customHeight="1" x14ac:dyDescent="0.35">
      <c r="B29" s="67" t="s">
        <v>7</v>
      </c>
      <c r="C29" s="61">
        <v>8.9450642154187576E-2</v>
      </c>
      <c r="D29" s="61">
        <v>9.2852626266531527E-2</v>
      </c>
      <c r="E29" s="61">
        <v>9.6221494124286183E-2</v>
      </c>
      <c r="F29" s="61">
        <v>8.4729413266447534E-2</v>
      </c>
      <c r="G29" s="61">
        <v>8.8196975432483879E-2</v>
      </c>
    </row>
    <row r="30" spans="2:7" s="59" customFormat="1" ht="15" customHeight="1" thickBot="1" x14ac:dyDescent="0.4">
      <c r="B30" s="68" t="s">
        <v>8</v>
      </c>
      <c r="C30" s="69">
        <v>0.23654307240253775</v>
      </c>
      <c r="D30" s="69">
        <v>0.21902077364731784</v>
      </c>
      <c r="E30" s="69">
        <v>0.20808408879968165</v>
      </c>
      <c r="F30" s="69">
        <v>0.21026029151106848</v>
      </c>
      <c r="G30" s="69">
        <v>0.23834180756153409</v>
      </c>
    </row>
    <row r="31" spans="2:7" s="59" customFormat="1" x14ac:dyDescent="0.35">
      <c r="B31" s="70"/>
      <c r="C31" s="70"/>
      <c r="D31" s="71"/>
      <c r="E31" s="70"/>
      <c r="F31" s="70"/>
      <c r="G31" s="72"/>
    </row>
    <row r="32" spans="2:7" ht="15" customHeight="1" x14ac:dyDescent="0.35">
      <c r="B32" s="129" t="s">
        <v>21</v>
      </c>
      <c r="C32" s="8" t="s">
        <v>127</v>
      </c>
      <c r="D32" s="8" t="s">
        <v>124</v>
      </c>
      <c r="E32" s="8" t="s">
        <v>117</v>
      </c>
      <c r="F32" s="8" t="s">
        <v>107</v>
      </c>
      <c r="G32" s="8" t="s">
        <v>96</v>
      </c>
    </row>
    <row r="33" spans="2:7" s="59" customFormat="1" ht="15" customHeight="1" x14ac:dyDescent="0.35">
      <c r="B33" s="57" t="s">
        <v>72</v>
      </c>
      <c r="C33" s="58">
        <v>499738.07766999997</v>
      </c>
      <c r="D33" s="58">
        <v>489015.73374000011</v>
      </c>
      <c r="E33" s="58">
        <v>493500</v>
      </c>
      <c r="F33" s="58">
        <v>461551.72302999994</v>
      </c>
      <c r="G33" s="58">
        <v>474161.38297999999</v>
      </c>
    </row>
    <row r="34" spans="2:7" s="59" customFormat="1" ht="15" customHeight="1" x14ac:dyDescent="0.35">
      <c r="B34" s="52" t="s">
        <v>15</v>
      </c>
      <c r="C34" s="60">
        <v>2.083469385935965</v>
      </c>
      <c r="D34" s="60">
        <v>2.4434807128513003</v>
      </c>
      <c r="E34" s="60">
        <v>2.8535287581699347</v>
      </c>
      <c r="F34" s="60">
        <v>2.8665404686443563</v>
      </c>
      <c r="G34" s="60">
        <v>3.2716985153758413</v>
      </c>
    </row>
    <row r="35" spans="2:7" s="59" customFormat="1" ht="15" customHeight="1" x14ac:dyDescent="0.35">
      <c r="B35" s="52" t="s">
        <v>16</v>
      </c>
      <c r="C35" s="61">
        <v>4.9695240446335234E-2</v>
      </c>
      <c r="D35" s="61">
        <v>3.9821198882638617E-2</v>
      </c>
      <c r="E35" s="61">
        <v>3.1003039513677808E-2</v>
      </c>
      <c r="F35" s="61">
        <v>3.4143679751739743E-2</v>
      </c>
      <c r="G35" s="61">
        <v>3.082130049932056E-2</v>
      </c>
    </row>
    <row r="36" spans="2:7" s="59" customFormat="1" ht="15" customHeight="1" x14ac:dyDescent="0.35">
      <c r="B36" s="52" t="s">
        <v>83</v>
      </c>
      <c r="C36" s="62">
        <v>41666.640869999996</v>
      </c>
      <c r="D36" s="62">
        <v>18029.688979999999</v>
      </c>
      <c r="E36" s="62">
        <v>69481.295339999982</v>
      </c>
      <c r="F36" s="62">
        <v>48581.295339999982</v>
      </c>
      <c r="G36" s="62">
        <v>29390.962189999987</v>
      </c>
    </row>
    <row r="37" spans="2:7" s="59" customFormat="1" ht="15" customHeight="1" x14ac:dyDescent="0.35">
      <c r="B37" s="52" t="s">
        <v>84</v>
      </c>
      <c r="C37" s="62">
        <v>6154.5964299999996</v>
      </c>
      <c r="D37" s="62">
        <v>3230.3342199999997</v>
      </c>
      <c r="E37" s="62">
        <v>19980.028410000003</v>
      </c>
      <c r="F37" s="62">
        <v>15580.028410000001</v>
      </c>
      <c r="G37" s="62">
        <v>10054.695609999999</v>
      </c>
    </row>
    <row r="38" spans="2:7" s="59" customFormat="1" ht="15" customHeight="1" x14ac:dyDescent="0.35">
      <c r="B38" s="52" t="s">
        <v>85</v>
      </c>
      <c r="C38" s="62">
        <v>35512.044439999998</v>
      </c>
      <c r="D38" s="62">
        <v>14799.354759999998</v>
      </c>
      <c r="E38" s="62">
        <v>49501.266929999983</v>
      </c>
      <c r="F38" s="62">
        <v>33001.266929999983</v>
      </c>
      <c r="G38" s="62">
        <v>19336.266579999989</v>
      </c>
    </row>
    <row r="39" spans="2:7" s="59" customFormat="1" ht="15" customHeight="1" x14ac:dyDescent="0.35">
      <c r="B39" s="52" t="s">
        <v>17</v>
      </c>
      <c r="C39" s="61">
        <v>0.14461910721265731</v>
      </c>
      <c r="D39" s="61">
        <v>0.12127854579563135</v>
      </c>
      <c r="E39" s="61">
        <v>0.10832695950078607</v>
      </c>
      <c r="F39" s="61">
        <v>9.7623131751403663E-2</v>
      </c>
      <c r="G39" s="61">
        <v>8.6793539481947193E-2</v>
      </c>
    </row>
    <row r="40" spans="2:7" s="59" customFormat="1" ht="15" customHeight="1" x14ac:dyDescent="0.35">
      <c r="B40" s="52" t="s">
        <v>18</v>
      </c>
      <c r="C40" s="61">
        <v>3.6246348235967916E-2</v>
      </c>
      <c r="D40" s="61">
        <v>3.9144944813120641E-2</v>
      </c>
      <c r="E40" s="61">
        <v>4.5187436676798379E-2</v>
      </c>
      <c r="F40" s="61">
        <v>5.5531861048504945E-2</v>
      </c>
      <c r="G40" s="61">
        <v>6.0830275567204085E-2</v>
      </c>
    </row>
    <row r="41" spans="2:7" s="59" customFormat="1" ht="15" customHeight="1" x14ac:dyDescent="0.35">
      <c r="B41" s="63" t="s">
        <v>19</v>
      </c>
      <c r="C41" s="64"/>
      <c r="D41" s="64"/>
      <c r="E41" s="65"/>
      <c r="F41" s="65"/>
      <c r="G41" s="66"/>
    </row>
    <row r="42" spans="2:7" s="59" customFormat="1" ht="15" customHeight="1" thickBot="1" x14ac:dyDescent="0.4">
      <c r="B42" s="68" t="s">
        <v>7</v>
      </c>
      <c r="C42" s="69">
        <v>0.10909147834283241</v>
      </c>
      <c r="D42" s="69">
        <v>0.11021918305551595</v>
      </c>
      <c r="E42" s="69">
        <v>0.12311020945880398</v>
      </c>
      <c r="F42" s="69">
        <v>0.11415602287832374</v>
      </c>
      <c r="G42" s="69">
        <v>0.12158160151475908</v>
      </c>
    </row>
    <row r="43" spans="2:7" s="59" customFormat="1" x14ac:dyDescent="0.35">
      <c r="B43" s="73"/>
      <c r="C43" s="73"/>
      <c r="D43" s="74"/>
      <c r="E43" s="73"/>
      <c r="F43" s="73"/>
      <c r="G43" s="72"/>
    </row>
    <row r="44" spans="2:7" ht="15" customHeight="1" x14ac:dyDescent="0.35">
      <c r="B44" s="129" t="s">
        <v>86</v>
      </c>
      <c r="C44" s="8" t="s">
        <v>127</v>
      </c>
      <c r="D44" s="8" t="s">
        <v>124</v>
      </c>
      <c r="E44" s="8" t="s">
        <v>117</v>
      </c>
      <c r="F44" s="8" t="s">
        <v>107</v>
      </c>
      <c r="G44" s="8" t="s">
        <v>96</v>
      </c>
    </row>
    <row r="45" spans="2:7" s="59" customFormat="1" ht="15" customHeight="1" x14ac:dyDescent="0.35">
      <c r="B45" s="57" t="s">
        <v>73</v>
      </c>
      <c r="C45" s="58">
        <v>703510.17726000014</v>
      </c>
      <c r="D45" s="58">
        <v>735986.35713000002</v>
      </c>
      <c r="E45" s="58">
        <v>744159.73628999991</v>
      </c>
      <c r="F45" s="58">
        <v>759123.43142000004</v>
      </c>
      <c r="G45" s="58">
        <v>743868.10895000002</v>
      </c>
    </row>
    <row r="46" spans="2:7" s="59" customFormat="1" ht="15" customHeight="1" x14ac:dyDescent="0.35">
      <c r="B46" s="52" t="s">
        <v>15</v>
      </c>
      <c r="C46" s="60">
        <v>0.87213231214609965</v>
      </c>
      <c r="D46" s="60">
        <v>0.88702256804730273</v>
      </c>
      <c r="E46" s="60">
        <v>0.84572605738534068</v>
      </c>
      <c r="F46" s="60">
        <v>0.87056351144015731</v>
      </c>
      <c r="G46" s="60">
        <v>0.88173184005682637</v>
      </c>
    </row>
    <row r="47" spans="2:7" s="59" customFormat="1" ht="15" customHeight="1" x14ac:dyDescent="0.35">
      <c r="B47" s="52" t="s">
        <v>16</v>
      </c>
      <c r="C47" s="61">
        <v>0.20318699134777601</v>
      </c>
      <c r="D47" s="61">
        <v>0.19942181068728038</v>
      </c>
      <c r="E47" s="61">
        <v>0.16276376250058028</v>
      </c>
      <c r="F47" s="61">
        <v>0.18367107861390483</v>
      </c>
      <c r="G47" s="61">
        <v>0.16561740328389432</v>
      </c>
    </row>
    <row r="48" spans="2:7" s="59" customFormat="1" ht="15" customHeight="1" x14ac:dyDescent="0.35">
      <c r="B48" s="52" t="s">
        <v>87</v>
      </c>
      <c r="C48" s="62">
        <v>51587.65813999997</v>
      </c>
      <c r="D48" s="62">
        <v>13884.556659999997</v>
      </c>
      <c r="E48" s="62">
        <v>93876.81654</v>
      </c>
      <c r="F48" s="62">
        <v>69929.420480000015</v>
      </c>
      <c r="G48" s="62">
        <v>45229.693290000054</v>
      </c>
    </row>
    <row r="49" spans="2:7" s="59" customFormat="1" ht="15" customHeight="1" x14ac:dyDescent="0.35">
      <c r="B49" s="52" t="s">
        <v>88</v>
      </c>
      <c r="C49" s="62">
        <v>2826.7787100000028</v>
      </c>
      <c r="D49" s="62">
        <v>471.14695000000006</v>
      </c>
      <c r="E49" s="62">
        <v>3843.0319300000006</v>
      </c>
      <c r="F49" s="62">
        <v>757.46900000000335</v>
      </c>
      <c r="G49" s="62">
        <v>915.09645499999522</v>
      </c>
    </row>
    <row r="50" spans="2:7" s="59" customFormat="1" ht="15" customHeight="1" x14ac:dyDescent="0.35">
      <c r="B50" s="52" t="s">
        <v>89</v>
      </c>
      <c r="C50" s="62">
        <v>48760.879429999964</v>
      </c>
      <c r="D50" s="62">
        <v>13413.409709999996</v>
      </c>
      <c r="E50" s="62">
        <v>90033.784610000002</v>
      </c>
      <c r="F50" s="62">
        <v>69171.951480000018</v>
      </c>
      <c r="G50" s="62">
        <v>44314.596835000062</v>
      </c>
    </row>
    <row r="51" spans="2:7" s="59" customFormat="1" ht="15" customHeight="1" x14ac:dyDescent="0.35">
      <c r="B51" s="52" t="s">
        <v>17</v>
      </c>
      <c r="C51" s="61">
        <v>0.13342005726018322</v>
      </c>
      <c r="D51" s="61">
        <v>7.217314960588371E-2</v>
      </c>
      <c r="E51" s="61">
        <v>0.12032584058180941</v>
      </c>
      <c r="F51" s="61">
        <v>0.12245245573585722</v>
      </c>
      <c r="G51" s="61">
        <v>0.12089055308094714</v>
      </c>
    </row>
    <row r="52" spans="2:7" s="59" customFormat="1" ht="15" customHeight="1" x14ac:dyDescent="0.35">
      <c r="B52" s="52" t="s">
        <v>18</v>
      </c>
      <c r="C52" s="61">
        <v>3.7726872841231136E-4</v>
      </c>
      <c r="D52" s="61">
        <v>4.759815268398004E-4</v>
      </c>
      <c r="E52" s="61">
        <v>5.2021165768788465E-4</v>
      </c>
      <c r="F52" s="61">
        <v>6.8506674734990745E-4</v>
      </c>
      <c r="G52" s="61">
        <v>6.1597365781250186E-4</v>
      </c>
    </row>
    <row r="53" spans="2:7" s="59" customFormat="1" ht="15" customHeight="1" x14ac:dyDescent="0.35">
      <c r="B53" s="63" t="s">
        <v>19</v>
      </c>
      <c r="C53" s="64"/>
      <c r="D53" s="64"/>
      <c r="E53" s="65"/>
      <c r="F53" s="65"/>
      <c r="G53" s="66"/>
    </row>
    <row r="54" spans="2:7" s="59" customFormat="1" ht="15" customHeight="1" thickBot="1" x14ac:dyDescent="0.4">
      <c r="B54" s="68" t="s">
        <v>7</v>
      </c>
      <c r="C54" s="69">
        <v>0.19243648277482406</v>
      </c>
      <c r="D54" s="69">
        <v>0.18983115826446353</v>
      </c>
      <c r="E54" s="69">
        <v>0.19942734874457377</v>
      </c>
      <c r="F54" s="69">
        <v>0.21007060954052778</v>
      </c>
      <c r="G54" s="69">
        <v>0.2158403030516686</v>
      </c>
    </row>
    <row r="55" spans="2:7" s="59" customFormat="1" x14ac:dyDescent="0.35">
      <c r="B55" s="75"/>
      <c r="C55" s="75"/>
      <c r="D55" s="76"/>
      <c r="E55" s="75"/>
      <c r="F55" s="75"/>
      <c r="G55" s="72"/>
    </row>
    <row r="56" spans="2:7" ht="15" customHeight="1" x14ac:dyDescent="0.35">
      <c r="B56" s="129" t="s">
        <v>22</v>
      </c>
      <c r="C56" s="8" t="s">
        <v>127</v>
      </c>
      <c r="D56" s="8" t="s">
        <v>124</v>
      </c>
      <c r="E56" s="8" t="s">
        <v>117</v>
      </c>
      <c r="F56" s="8" t="s">
        <v>107</v>
      </c>
      <c r="G56" s="8" t="s">
        <v>96</v>
      </c>
    </row>
    <row r="57" spans="2:7" s="59" customFormat="1" ht="15" customHeight="1" x14ac:dyDescent="0.35">
      <c r="B57" s="57" t="s">
        <v>74</v>
      </c>
      <c r="C57" s="58">
        <v>886185.46604500001</v>
      </c>
      <c r="D57" s="58">
        <v>881345.26760200004</v>
      </c>
      <c r="E57" s="58">
        <v>920370.38866499998</v>
      </c>
      <c r="F57" s="58">
        <v>896302.19769099995</v>
      </c>
      <c r="G57" s="58">
        <v>902952.08126100001</v>
      </c>
    </row>
    <row r="58" spans="2:7" s="59" customFormat="1" ht="15" customHeight="1" x14ac:dyDescent="0.35">
      <c r="B58" s="52" t="s">
        <v>15</v>
      </c>
      <c r="C58" s="60">
        <v>2.2701216311691104</v>
      </c>
      <c r="D58" s="60">
        <v>2.3762325322766746</v>
      </c>
      <c r="E58" s="60">
        <v>2.6073023436175622</v>
      </c>
      <c r="F58" s="60">
        <v>2.8350037251049467</v>
      </c>
      <c r="G58" s="60">
        <v>2.8574559715438932</v>
      </c>
    </row>
    <row r="59" spans="2:7" s="59" customFormat="1" ht="15" customHeight="1" x14ac:dyDescent="0.35">
      <c r="B59" s="52" t="s">
        <v>16</v>
      </c>
      <c r="C59" s="61">
        <v>3.5992996105377692E-2</v>
      </c>
      <c r="D59" s="61">
        <v>3.2801056962224275E-2</v>
      </c>
      <c r="E59" s="61">
        <v>2.5610990943755449E-2</v>
      </c>
      <c r="F59" s="61">
        <v>2.2221015667827578E-2</v>
      </c>
      <c r="G59" s="61">
        <v>2.1399475954488371E-2</v>
      </c>
    </row>
    <row r="60" spans="2:7" s="59" customFormat="1" ht="15" customHeight="1" x14ac:dyDescent="0.35">
      <c r="B60" s="52" t="s">
        <v>90</v>
      </c>
      <c r="C60" s="62">
        <v>52790.860617999999</v>
      </c>
      <c r="D60" s="62">
        <v>23339.519501999999</v>
      </c>
      <c r="E60" s="62">
        <v>68576.949450999993</v>
      </c>
      <c r="F60" s="62">
        <v>49110.409213999999</v>
      </c>
      <c r="G60" s="62">
        <v>29731.682986</v>
      </c>
    </row>
    <row r="61" spans="2:7" s="59" customFormat="1" ht="15" customHeight="1" x14ac:dyDescent="0.35">
      <c r="B61" s="52" t="s">
        <v>91</v>
      </c>
      <c r="C61" s="62">
        <v>3056.7090629999998</v>
      </c>
      <c r="D61" s="62">
        <v>1807.05591</v>
      </c>
      <c r="E61" s="62">
        <v>7705.6450089999998</v>
      </c>
      <c r="F61" s="62">
        <v>6215.7803729999996</v>
      </c>
      <c r="G61" s="62">
        <v>4260.7856860000002</v>
      </c>
    </row>
    <row r="62" spans="2:7" s="59" customFormat="1" ht="15" customHeight="1" x14ac:dyDescent="0.35">
      <c r="B62" s="52" t="s">
        <v>92</v>
      </c>
      <c r="C62" s="62">
        <v>49734.151554999997</v>
      </c>
      <c r="D62" s="62">
        <v>21532.463592</v>
      </c>
      <c r="E62" s="62">
        <v>60871.304441999993</v>
      </c>
      <c r="F62" s="62">
        <v>42894.628840999998</v>
      </c>
      <c r="G62" s="62">
        <v>25470.897300000001</v>
      </c>
    </row>
    <row r="63" spans="2:7" s="59" customFormat="1" ht="15" customHeight="1" x14ac:dyDescent="0.35">
      <c r="B63" s="52" t="s">
        <v>17</v>
      </c>
      <c r="C63" s="61">
        <v>0.11119389433133658</v>
      </c>
      <c r="D63" s="61">
        <v>9.5474492229343941E-2</v>
      </c>
      <c r="E63" s="61">
        <v>7.0274984286362696E-2</v>
      </c>
      <c r="F63" s="61">
        <v>6.7249218898914248E-2</v>
      </c>
      <c r="G63" s="61">
        <v>6.1082315228133496E-2</v>
      </c>
    </row>
    <row r="64" spans="2:7" s="59" customFormat="1" ht="15" customHeight="1" x14ac:dyDescent="0.35">
      <c r="B64" s="52" t="s">
        <v>18</v>
      </c>
      <c r="C64" s="61">
        <v>4.4695919203879927E-2</v>
      </c>
      <c r="D64" s="61">
        <v>1.9056953937812107E-2</v>
      </c>
      <c r="E64" s="61">
        <v>1.1577627420691067E-2</v>
      </c>
      <c r="F64" s="61">
        <v>7.1270175912279176E-3</v>
      </c>
      <c r="G64" s="61">
        <v>5.845259361525728E-3</v>
      </c>
    </row>
    <row r="65" spans="2:7" s="59" customFormat="1" ht="15" customHeight="1" x14ac:dyDescent="0.35">
      <c r="B65" s="63" t="s">
        <v>19</v>
      </c>
      <c r="C65" s="64"/>
      <c r="D65" s="64"/>
      <c r="E65" s="65"/>
      <c r="F65" s="65"/>
      <c r="G65" s="66"/>
    </row>
    <row r="66" spans="2:7" s="59" customFormat="1" ht="15" customHeight="1" x14ac:dyDescent="0.35">
      <c r="B66" s="67" t="s">
        <v>7</v>
      </c>
      <c r="C66" s="61">
        <v>0.19443129882252211</v>
      </c>
      <c r="D66" s="61">
        <v>0.19565083676282477</v>
      </c>
      <c r="E66" s="61">
        <v>0.18353494635531764</v>
      </c>
      <c r="F66" s="61">
        <v>0.17530685397714349</v>
      </c>
      <c r="G66" s="61">
        <v>0.1780532165487583</v>
      </c>
    </row>
    <row r="67" spans="2:7" s="59" customFormat="1" ht="15" customHeight="1" thickBot="1" x14ac:dyDescent="0.4">
      <c r="B67" s="68" t="s">
        <v>8</v>
      </c>
      <c r="C67" s="69">
        <v>0.13889099184178269</v>
      </c>
      <c r="D67" s="69">
        <v>0.11631412115582158</v>
      </c>
      <c r="E67" s="69">
        <v>0.12065837693378173</v>
      </c>
      <c r="F67" s="69">
        <v>0.1171908910584251</v>
      </c>
      <c r="G67" s="69">
        <v>0.14541830871748587</v>
      </c>
    </row>
    <row r="68" spans="2:7" s="59" customFormat="1" ht="10.5" customHeight="1" x14ac:dyDescent="0.35">
      <c r="E68" s="77"/>
      <c r="F68" s="77"/>
      <c r="G68" s="77"/>
    </row>
    <row r="69" spans="2:7" ht="11.25" customHeight="1" x14ac:dyDescent="0.35"/>
    <row r="70" spans="2:7" ht="11.25" customHeight="1" x14ac:dyDescent="0.35">
      <c r="B70" s="78"/>
      <c r="C70" s="78"/>
      <c r="D70" s="78"/>
      <c r="E70" s="79"/>
      <c r="F70" s="79"/>
      <c r="G70" s="79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S21"/>
  <sheetViews>
    <sheetView showGridLines="0" zoomScaleNormal="100" zoomScaleSheetLayoutView="90" workbookViewId="0">
      <selection activeCell="C29" sqref="C29:D29"/>
    </sheetView>
  </sheetViews>
  <sheetFormatPr baseColWidth="10" defaultColWidth="11.453125" defaultRowHeight="14.5" x14ac:dyDescent="0.35"/>
  <cols>
    <col min="1" max="1" width="0.81640625" style="1" customWidth="1"/>
    <col min="2" max="2" width="22.81640625" style="1" customWidth="1"/>
    <col min="3" max="4" width="10.26953125" style="2" customWidth="1"/>
    <col min="5" max="5" width="7.453125" style="2" customWidth="1"/>
    <col min="6" max="6" width="0.81640625" style="1" customWidth="1"/>
    <col min="7" max="8" width="10.26953125" style="1" customWidth="1"/>
    <col min="9" max="9" width="7.453125" style="1" customWidth="1"/>
    <col min="10" max="10" width="0.81640625" style="1" customWidth="1"/>
    <col min="11" max="12" width="12.26953125" style="2" bestFit="1" customWidth="1"/>
    <col min="13" max="13" width="7.453125" style="1" customWidth="1"/>
    <col min="14" max="14" width="0.81640625" style="1" customWidth="1"/>
    <col min="15" max="16" width="10.26953125" style="1" customWidth="1"/>
    <col min="17" max="17" width="7.453125" style="1" customWidth="1"/>
    <col min="18" max="16384" width="11.453125" style="1"/>
  </cols>
  <sheetData>
    <row r="1" spans="2:17" s="37" customFormat="1" ht="6.75" customHeight="1" x14ac:dyDescent="0.35"/>
    <row r="2" spans="2:17" s="52" customFormat="1" x14ac:dyDescent="0.35">
      <c r="B2" s="54" t="s">
        <v>65</v>
      </c>
    </row>
    <row r="3" spans="2:17" s="37" customFormat="1" ht="6.75" customHeight="1" x14ac:dyDescent="0.35"/>
    <row r="4" spans="2:17" ht="15" customHeight="1" x14ac:dyDescent="0.35">
      <c r="B4" s="178"/>
      <c r="C4" s="177" t="s">
        <v>132</v>
      </c>
      <c r="D4" s="177"/>
      <c r="E4" s="177"/>
      <c r="F4" s="123"/>
      <c r="G4" s="177" t="s">
        <v>30</v>
      </c>
      <c r="H4" s="177"/>
      <c r="I4" s="177"/>
      <c r="J4" s="123"/>
      <c r="K4" s="177" t="s">
        <v>31</v>
      </c>
      <c r="L4" s="177"/>
      <c r="M4" s="177"/>
      <c r="N4" s="123"/>
      <c r="O4" s="177" t="s">
        <v>32</v>
      </c>
      <c r="P4" s="177"/>
      <c r="Q4" s="177"/>
    </row>
    <row r="5" spans="2:17" ht="15" customHeight="1" x14ac:dyDescent="0.35">
      <c r="B5" s="179"/>
      <c r="C5" s="134" t="s">
        <v>127</v>
      </c>
      <c r="D5" s="134" t="s">
        <v>96</v>
      </c>
      <c r="E5" s="134" t="s">
        <v>33</v>
      </c>
      <c r="F5" s="122"/>
      <c r="G5" s="134" t="s">
        <v>127</v>
      </c>
      <c r="H5" s="134" t="s">
        <v>96</v>
      </c>
      <c r="I5" s="134" t="s">
        <v>33</v>
      </c>
      <c r="J5" s="122"/>
      <c r="K5" s="134" t="s">
        <v>127</v>
      </c>
      <c r="L5" s="134" t="s">
        <v>96</v>
      </c>
      <c r="M5" s="134" t="s">
        <v>33</v>
      </c>
      <c r="N5" s="122"/>
      <c r="O5" s="134" t="s">
        <v>127</v>
      </c>
      <c r="P5" s="134" t="s">
        <v>96</v>
      </c>
      <c r="Q5" s="134" t="s">
        <v>33</v>
      </c>
    </row>
    <row r="6" spans="2:17" ht="15" customHeight="1" x14ac:dyDescent="0.35">
      <c r="B6" s="124" t="s">
        <v>34</v>
      </c>
      <c r="C6" s="125">
        <v>1921.3</v>
      </c>
      <c r="D6" s="125">
        <v>1921.3</v>
      </c>
      <c r="E6" s="126">
        <v>0</v>
      </c>
      <c r="F6" s="126"/>
      <c r="G6" s="125">
        <v>7675.11</v>
      </c>
      <c r="H6" s="125">
        <v>7675.11</v>
      </c>
      <c r="I6" s="126">
        <v>0</v>
      </c>
      <c r="J6" s="126"/>
      <c r="K6" s="125">
        <v>9596.41</v>
      </c>
      <c r="L6" s="125">
        <v>9596.41</v>
      </c>
      <c r="M6" s="126">
        <v>0</v>
      </c>
      <c r="N6" s="126"/>
      <c r="O6" s="125" t="s">
        <v>109</v>
      </c>
      <c r="P6" s="125" t="s">
        <v>109</v>
      </c>
      <c r="Q6" s="126" t="s">
        <v>109</v>
      </c>
    </row>
    <row r="7" spans="2:17" ht="15" customHeight="1" x14ac:dyDescent="0.35">
      <c r="B7" s="124" t="s">
        <v>35</v>
      </c>
      <c r="C7" s="125">
        <v>3698</v>
      </c>
      <c r="D7" s="125">
        <v>3698</v>
      </c>
      <c r="E7" s="126">
        <v>0</v>
      </c>
      <c r="F7" s="126"/>
      <c r="G7" s="125">
        <v>7806</v>
      </c>
      <c r="H7" s="125">
        <v>7806</v>
      </c>
      <c r="I7" s="126">
        <v>0</v>
      </c>
      <c r="J7" s="126"/>
      <c r="K7" s="125">
        <v>11504</v>
      </c>
      <c r="L7" s="125">
        <v>11504</v>
      </c>
      <c r="M7" s="126">
        <v>0</v>
      </c>
      <c r="N7" s="126"/>
      <c r="O7" s="125" t="s">
        <v>109</v>
      </c>
      <c r="P7" s="125" t="s">
        <v>109</v>
      </c>
      <c r="Q7" s="126" t="s">
        <v>109</v>
      </c>
    </row>
    <row r="8" spans="2:17" ht="15" customHeight="1" x14ac:dyDescent="0.35">
      <c r="B8" s="124" t="s">
        <v>36</v>
      </c>
      <c r="C8" s="127" t="s">
        <v>109</v>
      </c>
      <c r="D8" s="127" t="s">
        <v>109</v>
      </c>
      <c r="E8" s="126" t="s">
        <v>109</v>
      </c>
      <c r="F8" s="126"/>
      <c r="G8" s="127" t="s">
        <v>109</v>
      </c>
      <c r="H8" s="127" t="s">
        <v>109</v>
      </c>
      <c r="I8" s="126" t="s">
        <v>109</v>
      </c>
      <c r="J8" s="126"/>
      <c r="K8" s="127" t="s">
        <v>109</v>
      </c>
      <c r="L8" s="125" t="s">
        <v>109</v>
      </c>
      <c r="M8" s="126" t="s">
        <v>109</v>
      </c>
      <c r="N8" s="126"/>
      <c r="O8" s="127" t="s">
        <v>109</v>
      </c>
      <c r="P8" s="125" t="s">
        <v>109</v>
      </c>
      <c r="Q8" s="126" t="s">
        <v>109</v>
      </c>
    </row>
    <row r="9" spans="2:17" ht="15" customHeight="1" x14ac:dyDescent="0.35">
      <c r="B9" s="124" t="s">
        <v>37</v>
      </c>
      <c r="C9" s="127">
        <v>419885.21999999991</v>
      </c>
      <c r="D9" s="127">
        <v>437405.39999999997</v>
      </c>
      <c r="E9" s="126">
        <v>-4.0054786703593637E-2</v>
      </c>
      <c r="F9" s="126"/>
      <c r="G9" s="127">
        <v>805928.14599999995</v>
      </c>
      <c r="H9" s="127">
        <v>786906.11600000015</v>
      </c>
      <c r="I9" s="126">
        <v>2.4173188660284506E-2</v>
      </c>
      <c r="J9" s="126"/>
      <c r="K9" s="127">
        <v>1225813.3659999999</v>
      </c>
      <c r="L9" s="125">
        <v>1224311.5160000001</v>
      </c>
      <c r="M9" s="126">
        <v>1.2266894335084544E-3</v>
      </c>
      <c r="N9" s="126"/>
      <c r="O9" s="127">
        <v>26847.390999999996</v>
      </c>
      <c r="P9" s="125">
        <v>25749.914000000001</v>
      </c>
      <c r="Q9" s="126">
        <v>4.26206083639733E-2</v>
      </c>
    </row>
    <row r="10" spans="2:17" ht="15" customHeight="1" x14ac:dyDescent="0.35">
      <c r="B10" s="135" t="s">
        <v>38</v>
      </c>
      <c r="C10" s="136">
        <v>425504.5199999999</v>
      </c>
      <c r="D10" s="136">
        <v>443024.69999999995</v>
      </c>
      <c r="E10" s="137">
        <v>-3.9546734076000845E-2</v>
      </c>
      <c r="F10" s="128"/>
      <c r="G10" s="136">
        <v>821409.25599999994</v>
      </c>
      <c r="H10" s="136">
        <v>802387.22600000014</v>
      </c>
      <c r="I10" s="137">
        <v>2.370679565130529E-2</v>
      </c>
      <c r="J10" s="128"/>
      <c r="K10" s="136">
        <v>1246913.7759999998</v>
      </c>
      <c r="L10" s="136">
        <v>1245411.926</v>
      </c>
      <c r="M10" s="137">
        <v>1.205906229614806E-3</v>
      </c>
      <c r="N10" s="128"/>
      <c r="O10" s="136">
        <v>26847.390999999996</v>
      </c>
      <c r="P10" s="136">
        <v>25749.914000000001</v>
      </c>
      <c r="Q10" s="137">
        <v>4.26206083639733E-2</v>
      </c>
    </row>
    <row r="11" spans="2:17" ht="10" customHeight="1" x14ac:dyDescent="0.35"/>
    <row r="12" spans="2:17" ht="14.5" customHeight="1" x14ac:dyDescent="0.35">
      <c r="B12" s="178"/>
      <c r="C12" s="177" t="s">
        <v>133</v>
      </c>
      <c r="D12" s="177"/>
      <c r="E12" s="177"/>
      <c r="F12" s="123"/>
      <c r="G12" s="177" t="s">
        <v>39</v>
      </c>
      <c r="H12" s="177"/>
      <c r="I12" s="177"/>
      <c r="J12" s="123"/>
      <c r="K12" s="177" t="s">
        <v>40</v>
      </c>
      <c r="L12" s="177"/>
      <c r="M12" s="177"/>
      <c r="N12" s="123"/>
      <c r="O12" s="177" t="s">
        <v>144</v>
      </c>
      <c r="P12" s="177"/>
      <c r="Q12" s="177"/>
    </row>
    <row r="13" spans="2:17" x14ac:dyDescent="0.35">
      <c r="B13" s="179"/>
      <c r="C13" s="134" t="s">
        <v>127</v>
      </c>
      <c r="D13" s="134" t="s">
        <v>96</v>
      </c>
      <c r="E13" s="134" t="s">
        <v>33</v>
      </c>
      <c r="F13" s="122"/>
      <c r="G13" s="134" t="s">
        <v>127</v>
      </c>
      <c r="H13" s="134" t="s">
        <v>96</v>
      </c>
      <c r="I13" s="134" t="s">
        <v>33</v>
      </c>
      <c r="J13" s="122"/>
      <c r="K13" s="134" t="s">
        <v>127</v>
      </c>
      <c r="L13" s="134" t="s">
        <v>96</v>
      </c>
      <c r="M13" s="134" t="s">
        <v>33</v>
      </c>
      <c r="N13" s="122"/>
      <c r="O13" s="134" t="s">
        <v>127</v>
      </c>
      <c r="P13" s="134" t="s">
        <v>96</v>
      </c>
      <c r="Q13" s="134" t="s">
        <v>33</v>
      </c>
    </row>
    <row r="14" spans="2:17" x14ac:dyDescent="0.35">
      <c r="B14" s="124" t="s">
        <v>34</v>
      </c>
      <c r="C14" s="125">
        <v>851.24699159924387</v>
      </c>
      <c r="D14" s="125">
        <v>767.89512941176474</v>
      </c>
      <c r="E14" s="126">
        <v>0.10854589252484215</v>
      </c>
      <c r="F14" s="126"/>
      <c r="G14" s="125">
        <v>5146.2329370084035</v>
      </c>
      <c r="H14" s="125">
        <v>4684.9365630756301</v>
      </c>
      <c r="I14" s="126">
        <v>9.8463739630646252E-2</v>
      </c>
      <c r="J14" s="126"/>
      <c r="K14" s="125">
        <v>5997.4799286076477</v>
      </c>
      <c r="L14" s="125">
        <v>5452.8316924873952</v>
      </c>
      <c r="M14" s="126">
        <v>9.9883559008549394E-2</v>
      </c>
      <c r="N14" s="126"/>
      <c r="O14" s="125">
        <v>164.99815100000001</v>
      </c>
      <c r="P14" s="125">
        <v>169.84871699999999</v>
      </c>
      <c r="Q14" s="126">
        <v>-2.8558155078674985E-2</v>
      </c>
    </row>
    <row r="15" spans="2:17" x14ac:dyDescent="0.35">
      <c r="B15" s="124" t="s">
        <v>35</v>
      </c>
      <c r="C15" s="125">
        <v>2502.1706739536135</v>
      </c>
      <c r="D15" s="125">
        <v>2215.8516848739505</v>
      </c>
      <c r="E15" s="126">
        <v>0.12921396817041497</v>
      </c>
      <c r="F15" s="126"/>
      <c r="G15" s="125">
        <v>9895.7433400000009</v>
      </c>
      <c r="H15" s="125">
        <v>9629.7634660000003</v>
      </c>
      <c r="I15" s="126">
        <v>2.7620603033407853E-2</v>
      </c>
      <c r="J15" s="126"/>
      <c r="K15" s="125">
        <v>12397.914013953614</v>
      </c>
      <c r="L15" s="125">
        <v>11845.615150873951</v>
      </c>
      <c r="M15" s="126">
        <v>4.6624751525792707E-2</v>
      </c>
      <c r="N15" s="126"/>
      <c r="O15" s="125">
        <v>332.12946499999998</v>
      </c>
      <c r="P15" s="125">
        <v>250.371948</v>
      </c>
      <c r="Q15" s="126">
        <v>0.32654423809491617</v>
      </c>
    </row>
    <row r="16" spans="2:17" x14ac:dyDescent="0.35">
      <c r="B16" s="124" t="s">
        <v>36</v>
      </c>
      <c r="C16" s="127" t="s">
        <v>109</v>
      </c>
      <c r="D16" s="127" t="s">
        <v>109</v>
      </c>
      <c r="E16" s="126" t="s">
        <v>109</v>
      </c>
      <c r="F16" s="126"/>
      <c r="G16" s="127" t="s">
        <v>109</v>
      </c>
      <c r="H16" s="127" t="s">
        <v>109</v>
      </c>
      <c r="I16" s="126" t="s">
        <v>109</v>
      </c>
      <c r="J16" s="126"/>
      <c r="K16" s="127" t="s">
        <v>109</v>
      </c>
      <c r="L16" s="125" t="s">
        <v>109</v>
      </c>
      <c r="M16" s="126" t="s">
        <v>109</v>
      </c>
      <c r="N16" s="126"/>
      <c r="O16" s="127">
        <v>8537.4549289999995</v>
      </c>
      <c r="P16" s="125">
        <v>4676.7866299999996</v>
      </c>
      <c r="Q16" s="126">
        <v>0.82549592368296687</v>
      </c>
    </row>
    <row r="17" spans="2:19" x14ac:dyDescent="0.35">
      <c r="B17" s="124" t="s">
        <v>37</v>
      </c>
      <c r="C17" s="127">
        <v>330896.29380225961</v>
      </c>
      <c r="D17" s="127">
        <v>326708.56461655878</v>
      </c>
      <c r="E17" s="126">
        <v>1.2817935123971225E-2</v>
      </c>
      <c r="F17" s="126"/>
      <c r="G17" s="127">
        <v>680650.43197871221</v>
      </c>
      <c r="H17" s="127">
        <v>692197.35279156233</v>
      </c>
      <c r="I17" s="126">
        <v>-1.6681544311434537E-2</v>
      </c>
      <c r="J17" s="126"/>
      <c r="K17" s="127">
        <v>1011546.7257809718</v>
      </c>
      <c r="L17" s="125">
        <v>1018905.9174081211</v>
      </c>
      <c r="M17" s="126">
        <v>-7.2226409734369446E-3</v>
      </c>
      <c r="N17" s="126"/>
      <c r="O17" s="127">
        <v>44451.458455</v>
      </c>
      <c r="P17" s="125">
        <v>38323.983704999999</v>
      </c>
      <c r="Q17" s="126">
        <v>0.15988616416201462</v>
      </c>
    </row>
    <row r="18" spans="2:19" x14ac:dyDescent="0.35">
      <c r="B18" s="135" t="s">
        <v>38</v>
      </c>
      <c r="C18" s="136">
        <v>334249.71146781248</v>
      </c>
      <c r="D18" s="136">
        <v>329692.31143084448</v>
      </c>
      <c r="E18" s="137">
        <v>1.3823191742595275E-2</v>
      </c>
      <c r="F18" s="128"/>
      <c r="G18" s="136">
        <v>695692.40825572063</v>
      </c>
      <c r="H18" s="136">
        <v>706512.05282063794</v>
      </c>
      <c r="I18" s="137">
        <v>-1.5314168416124763E-2</v>
      </c>
      <c r="J18" s="128"/>
      <c r="K18" s="136">
        <v>1029942.119723533</v>
      </c>
      <c r="L18" s="136">
        <v>1036204.3642514824</v>
      </c>
      <c r="M18" s="137">
        <v>-6.0434454283282424E-3</v>
      </c>
      <c r="N18" s="128"/>
      <c r="O18" s="136">
        <v>53486.040999999997</v>
      </c>
      <c r="P18" s="136">
        <v>43420.990999999995</v>
      </c>
      <c r="Q18" s="137">
        <v>0.23180148053276817</v>
      </c>
    </row>
    <row r="20" spans="2:19" x14ac:dyDescent="0.35">
      <c r="M20" s="2"/>
      <c r="N20" s="2"/>
      <c r="O20" s="2"/>
      <c r="P20" s="2"/>
      <c r="Q20" s="2"/>
      <c r="R20" s="2"/>
      <c r="S20" s="2"/>
    </row>
    <row r="21" spans="2:19" x14ac:dyDescent="0.35">
      <c r="M21" s="2"/>
      <c r="N21" s="2"/>
      <c r="O21" s="2"/>
      <c r="P21" s="2"/>
      <c r="Q21" s="2"/>
      <c r="R21" s="2"/>
      <c r="S21" s="2"/>
    </row>
  </sheetData>
  <mergeCells count="10">
    <mergeCell ref="O4:Q4"/>
    <mergeCell ref="G12:I12"/>
    <mergeCell ref="K12:M12"/>
    <mergeCell ref="O12:Q12"/>
    <mergeCell ref="B12:B13"/>
    <mergeCell ref="C12:E12"/>
    <mergeCell ref="B4:B5"/>
    <mergeCell ref="C4:E4"/>
    <mergeCell ref="G4:I4"/>
    <mergeCell ref="K4:M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Q37"/>
  <sheetViews>
    <sheetView showGridLines="0" topLeftCell="A20" zoomScaleNormal="100" zoomScaleSheetLayoutView="90" workbookViewId="0">
      <selection activeCell="G33" sqref="G33"/>
    </sheetView>
  </sheetViews>
  <sheetFormatPr baseColWidth="10" defaultColWidth="11.453125" defaultRowHeight="14.5" x14ac:dyDescent="0.35"/>
  <cols>
    <col min="1" max="1" width="0.81640625" style="1" customWidth="1"/>
    <col min="2" max="2" width="22.81640625" style="1" customWidth="1"/>
    <col min="3" max="4" width="10.81640625" style="2" bestFit="1" customWidth="1"/>
    <col min="5" max="5" width="8.81640625" style="2" bestFit="1" customWidth="1"/>
    <col min="6" max="6" width="0.81640625" style="2" customWidth="1"/>
    <col min="7" max="8" width="10.81640625" style="1" bestFit="1" customWidth="1"/>
    <col min="9" max="9" width="9.26953125" style="1" customWidth="1"/>
    <col min="10" max="10" width="0.81640625" style="1" customWidth="1"/>
    <col min="11" max="12" width="10.81640625" style="1" bestFit="1" customWidth="1"/>
    <col min="13" max="13" width="8.81640625" style="2" bestFit="1" customWidth="1"/>
    <col min="14" max="14" width="0.81640625" style="2" customWidth="1"/>
    <col min="15" max="15" width="9.54296875" style="2" bestFit="1" customWidth="1"/>
    <col min="16" max="16" width="9.08984375" style="1" bestFit="1" customWidth="1"/>
    <col min="17" max="17" width="10.1796875" style="1" bestFit="1" customWidth="1"/>
    <col min="18" max="18" width="1.7265625" style="1" customWidth="1"/>
    <col min="19" max="16384" width="11.453125" style="1"/>
  </cols>
  <sheetData>
    <row r="1" spans="2:17" s="9" customFormat="1" ht="6.75" customHeight="1" x14ac:dyDescent="0.25"/>
    <row r="2" spans="2:17" s="7" customFormat="1" ht="21" x14ac:dyDescent="0.5">
      <c r="B2" s="41" t="s">
        <v>66</v>
      </c>
    </row>
    <row r="3" spans="2:17" s="9" customFormat="1" ht="6.75" customHeight="1" x14ac:dyDescent="0.25"/>
    <row r="4" spans="2:17" s="42" customFormat="1" ht="15" customHeight="1" x14ac:dyDescent="0.3">
      <c r="B4" s="180"/>
      <c r="C4" s="182" t="s">
        <v>134</v>
      </c>
      <c r="D4" s="182"/>
      <c r="E4" s="182"/>
      <c r="F4" s="138"/>
      <c r="G4" s="182" t="s">
        <v>30</v>
      </c>
      <c r="H4" s="182"/>
      <c r="I4" s="182"/>
      <c r="J4" s="138"/>
      <c r="K4" s="182" t="s">
        <v>31</v>
      </c>
      <c r="L4" s="182"/>
      <c r="M4" s="182"/>
      <c r="N4" s="138"/>
      <c r="O4" s="182" t="s">
        <v>32</v>
      </c>
      <c r="P4" s="182"/>
      <c r="Q4" s="182"/>
    </row>
    <row r="5" spans="2:17" s="42" customFormat="1" ht="15" customHeight="1" x14ac:dyDescent="0.3">
      <c r="B5" s="181"/>
      <c r="C5" s="43" t="s">
        <v>127</v>
      </c>
      <c r="D5" s="43" t="s">
        <v>96</v>
      </c>
      <c r="E5" s="43" t="s">
        <v>33</v>
      </c>
      <c r="F5" s="44"/>
      <c r="G5" s="43" t="s">
        <v>127</v>
      </c>
      <c r="H5" s="43" t="s">
        <v>96</v>
      </c>
      <c r="I5" s="43" t="s">
        <v>33</v>
      </c>
      <c r="J5" s="44"/>
      <c r="K5" s="43" t="s">
        <v>127</v>
      </c>
      <c r="L5" s="43" t="s">
        <v>96</v>
      </c>
      <c r="M5" s="43" t="s">
        <v>33</v>
      </c>
      <c r="N5" s="44"/>
      <c r="O5" s="43" t="s">
        <v>127</v>
      </c>
      <c r="P5" s="43" t="s">
        <v>96</v>
      </c>
      <c r="Q5" s="43" t="s">
        <v>33</v>
      </c>
    </row>
    <row r="6" spans="2:17" s="3" customFormat="1" ht="15" customHeight="1" x14ac:dyDescent="0.35">
      <c r="B6" s="10" t="s">
        <v>41</v>
      </c>
      <c r="C6" s="130">
        <v>77084.710000000006</v>
      </c>
      <c r="D6" s="130">
        <v>75763</v>
      </c>
      <c r="E6" s="132">
        <v>1.7445322914879435E-2</v>
      </c>
      <c r="F6" s="130">
        <v>0</v>
      </c>
      <c r="G6" s="130">
        <v>18901</v>
      </c>
      <c r="H6" s="130">
        <v>19612</v>
      </c>
      <c r="I6" s="155">
        <v>-3.6253314297368999E-2</v>
      </c>
      <c r="J6" s="130">
        <v>0</v>
      </c>
      <c r="K6" s="130">
        <v>95985.71</v>
      </c>
      <c r="L6" s="130">
        <v>95375</v>
      </c>
      <c r="M6" s="155">
        <v>6.4032503276540975E-3</v>
      </c>
      <c r="N6" s="130">
        <v>0</v>
      </c>
      <c r="O6" s="130">
        <v>4061.0079999999998</v>
      </c>
      <c r="P6" s="130">
        <v>3361.3910000000001</v>
      </c>
      <c r="Q6" s="155">
        <v>0.20813318057911134</v>
      </c>
    </row>
    <row r="7" spans="2:17" s="3" customFormat="1" ht="15" customHeight="1" x14ac:dyDescent="0.35">
      <c r="B7" s="10" t="s">
        <v>42</v>
      </c>
      <c r="C7" s="130">
        <v>19905.98</v>
      </c>
      <c r="D7" s="130">
        <v>19905.98</v>
      </c>
      <c r="E7" s="132">
        <v>0</v>
      </c>
      <c r="F7" s="130">
        <v>0</v>
      </c>
      <c r="G7" s="130">
        <v>22612.1</v>
      </c>
      <c r="H7" s="130">
        <v>22612.1</v>
      </c>
      <c r="I7" s="155">
        <v>0</v>
      </c>
      <c r="J7" s="130">
        <v>0</v>
      </c>
      <c r="K7" s="130">
        <v>42518.080000000002</v>
      </c>
      <c r="L7" s="130">
        <v>42518.080000000002</v>
      </c>
      <c r="M7" s="155">
        <v>0</v>
      </c>
      <c r="N7" s="130">
        <v>0</v>
      </c>
      <c r="O7" s="130">
        <v>1187.287</v>
      </c>
      <c r="P7" s="130">
        <v>1035.47</v>
      </c>
      <c r="Q7" s="155">
        <v>0.14661651230842043</v>
      </c>
    </row>
    <row r="8" spans="2:17" s="3" customFormat="1" ht="15" customHeight="1" x14ac:dyDescent="0.35">
      <c r="B8" s="11" t="s">
        <v>43</v>
      </c>
      <c r="C8" s="130">
        <v>37416.49</v>
      </c>
      <c r="D8" s="130">
        <v>37416.49</v>
      </c>
      <c r="E8" s="132">
        <v>0</v>
      </c>
      <c r="F8" s="130">
        <v>0</v>
      </c>
      <c r="G8" s="130">
        <v>37004.520000000004</v>
      </c>
      <c r="H8" s="130">
        <v>37004.520000000004</v>
      </c>
      <c r="I8" s="155">
        <v>0</v>
      </c>
      <c r="J8" s="130">
        <v>0</v>
      </c>
      <c r="K8" s="130">
        <v>74421.010000000009</v>
      </c>
      <c r="L8" s="130">
        <v>74421.010000000009</v>
      </c>
      <c r="M8" s="155">
        <v>0</v>
      </c>
      <c r="N8" s="130">
        <v>0</v>
      </c>
      <c r="O8" s="130">
        <v>1663.0730000000001</v>
      </c>
      <c r="P8" s="130">
        <v>1470.3444199999999</v>
      </c>
      <c r="Q8" s="155">
        <v>0.13107716626013399</v>
      </c>
    </row>
    <row r="9" spans="2:17" s="3" customFormat="1" ht="15" customHeight="1" x14ac:dyDescent="0.35">
      <c r="B9" s="10" t="s">
        <v>44</v>
      </c>
      <c r="C9" s="130">
        <v>40182</v>
      </c>
      <c r="D9" s="130">
        <v>40182</v>
      </c>
      <c r="E9" s="132">
        <v>0</v>
      </c>
      <c r="F9" s="130">
        <v>0</v>
      </c>
      <c r="G9" s="130">
        <v>29297.94</v>
      </c>
      <c r="H9" s="130">
        <v>29297.94</v>
      </c>
      <c r="I9" s="155">
        <v>0</v>
      </c>
      <c r="J9" s="130">
        <v>0</v>
      </c>
      <c r="K9" s="130">
        <v>69479.94</v>
      </c>
      <c r="L9" s="130">
        <v>69479.94</v>
      </c>
      <c r="M9" s="155">
        <v>0</v>
      </c>
      <c r="N9" s="130">
        <v>0</v>
      </c>
      <c r="O9" s="130">
        <v>793.29300000000001</v>
      </c>
      <c r="P9" s="130">
        <v>974.94600000000003</v>
      </c>
      <c r="Q9" s="155">
        <v>-0.18632108855259677</v>
      </c>
    </row>
    <row r="10" spans="2:17" s="3" customFormat="1" ht="15" customHeight="1" x14ac:dyDescent="0.35">
      <c r="B10" s="10" t="s">
        <v>45</v>
      </c>
      <c r="C10" s="130">
        <v>9788.6999999999989</v>
      </c>
      <c r="D10" s="130">
        <v>9788.6999999999989</v>
      </c>
      <c r="E10" s="132">
        <v>0</v>
      </c>
      <c r="F10" s="130">
        <v>0</v>
      </c>
      <c r="G10" s="130">
        <v>28133.66</v>
      </c>
      <c r="H10" s="130">
        <v>28133.66</v>
      </c>
      <c r="I10" s="155">
        <v>0</v>
      </c>
      <c r="J10" s="130">
        <v>0</v>
      </c>
      <c r="K10" s="130">
        <v>37922.36</v>
      </c>
      <c r="L10" s="130">
        <v>37922.36</v>
      </c>
      <c r="M10" s="155">
        <v>0</v>
      </c>
      <c r="N10" s="130">
        <v>0</v>
      </c>
      <c r="O10" s="130">
        <v>991.43666666666672</v>
      </c>
      <c r="P10" s="130">
        <v>975.66499999999996</v>
      </c>
      <c r="Q10" s="155">
        <v>1.6165042987774214E-2</v>
      </c>
    </row>
    <row r="11" spans="2:17" s="3" customFormat="1" ht="15" customHeight="1" x14ac:dyDescent="0.35">
      <c r="B11" s="10" t="s">
        <v>46</v>
      </c>
      <c r="C11" s="130">
        <v>8201</v>
      </c>
      <c r="D11" s="130">
        <v>8201</v>
      </c>
      <c r="E11" s="132">
        <v>0</v>
      </c>
      <c r="F11" s="130">
        <v>0</v>
      </c>
      <c r="G11" s="130">
        <v>27352.65</v>
      </c>
      <c r="H11" s="130">
        <v>27352.65</v>
      </c>
      <c r="I11" s="155">
        <v>0</v>
      </c>
      <c r="J11" s="130">
        <v>0</v>
      </c>
      <c r="K11" s="130">
        <v>35553.65</v>
      </c>
      <c r="L11" s="130">
        <v>35553.65</v>
      </c>
      <c r="M11" s="155">
        <v>0</v>
      </c>
      <c r="N11" s="130">
        <v>0</v>
      </c>
      <c r="O11" s="130">
        <v>966.39700000000005</v>
      </c>
      <c r="P11" s="130">
        <v>923.64</v>
      </c>
      <c r="Q11" s="155">
        <v>4.62918453076957E-2</v>
      </c>
    </row>
    <row r="12" spans="2:17" s="3" customFormat="1" ht="15" customHeight="1" x14ac:dyDescent="0.35">
      <c r="B12" s="10" t="s">
        <v>47</v>
      </c>
      <c r="C12" s="130">
        <v>10371</v>
      </c>
      <c r="D12" s="130">
        <v>10371</v>
      </c>
      <c r="E12" s="132">
        <v>0</v>
      </c>
      <c r="F12" s="130">
        <v>0</v>
      </c>
      <c r="G12" s="130">
        <v>21439.489999999998</v>
      </c>
      <c r="H12" s="130">
        <v>21439.489999999998</v>
      </c>
      <c r="I12" s="155">
        <v>0</v>
      </c>
      <c r="J12" s="130">
        <v>0</v>
      </c>
      <c r="K12" s="130">
        <v>31810.489999999998</v>
      </c>
      <c r="L12" s="130">
        <v>31810.489999999998</v>
      </c>
      <c r="M12" s="155">
        <v>0</v>
      </c>
      <c r="N12" s="130">
        <v>0</v>
      </c>
      <c r="O12" s="130">
        <v>837.27800000000002</v>
      </c>
      <c r="P12" s="130">
        <v>736.76400000000001</v>
      </c>
      <c r="Q12" s="155">
        <v>0.13642631833260044</v>
      </c>
    </row>
    <row r="13" spans="2:17" s="3" customFormat="1" ht="15" customHeight="1" x14ac:dyDescent="0.35">
      <c r="B13" s="10" t="s">
        <v>48</v>
      </c>
      <c r="C13" s="130">
        <v>4409.5600000000004</v>
      </c>
      <c r="D13" s="130">
        <v>4409.5600000000004</v>
      </c>
      <c r="E13" s="132">
        <v>0</v>
      </c>
      <c r="F13" s="130">
        <v>0</v>
      </c>
      <c r="G13" s="130">
        <v>29606.600000000002</v>
      </c>
      <c r="H13" s="130">
        <v>29606.600000000002</v>
      </c>
      <c r="I13" s="155">
        <v>0</v>
      </c>
      <c r="J13" s="130">
        <v>0</v>
      </c>
      <c r="K13" s="130">
        <v>34016.160000000003</v>
      </c>
      <c r="L13" s="130">
        <v>34016.160000000003</v>
      </c>
      <c r="M13" s="155">
        <v>0</v>
      </c>
      <c r="N13" s="130">
        <v>0</v>
      </c>
      <c r="O13" s="130" t="s">
        <v>109</v>
      </c>
      <c r="P13" s="130" t="s">
        <v>109</v>
      </c>
      <c r="Q13" s="155" t="s">
        <v>109</v>
      </c>
    </row>
    <row r="14" spans="2:17" s="3" customFormat="1" ht="15" customHeight="1" x14ac:dyDescent="0.35">
      <c r="B14" s="10" t="s">
        <v>49</v>
      </c>
      <c r="C14" s="130">
        <v>3389.8689999999997</v>
      </c>
      <c r="D14" s="130">
        <v>3389.8689999999997</v>
      </c>
      <c r="E14" s="132">
        <v>0</v>
      </c>
      <c r="F14" s="130">
        <v>0</v>
      </c>
      <c r="G14" s="130">
        <v>29455.65</v>
      </c>
      <c r="H14" s="130">
        <v>29455.65</v>
      </c>
      <c r="I14" s="155">
        <v>0</v>
      </c>
      <c r="J14" s="130">
        <v>0</v>
      </c>
      <c r="K14" s="130">
        <v>32845.519</v>
      </c>
      <c r="L14" s="130">
        <v>32845.519</v>
      </c>
      <c r="M14" s="155">
        <v>0</v>
      </c>
      <c r="N14" s="130">
        <v>0</v>
      </c>
      <c r="O14" s="130" t="s">
        <v>109</v>
      </c>
      <c r="P14" s="130" t="s">
        <v>109</v>
      </c>
      <c r="Q14" s="155" t="s">
        <v>109</v>
      </c>
    </row>
    <row r="15" spans="2:17" s="3" customFormat="1" ht="15" customHeight="1" x14ac:dyDescent="0.35">
      <c r="B15" s="10" t="s">
        <v>50</v>
      </c>
      <c r="C15" s="130">
        <v>7213</v>
      </c>
      <c r="D15" s="130">
        <v>7213</v>
      </c>
      <c r="E15" s="132">
        <v>0</v>
      </c>
      <c r="F15" s="130">
        <v>0</v>
      </c>
      <c r="G15" s="130">
        <v>15682</v>
      </c>
      <c r="H15" s="130">
        <v>15682</v>
      </c>
      <c r="I15" s="155">
        <v>0</v>
      </c>
      <c r="J15" s="130">
        <v>0</v>
      </c>
      <c r="K15" s="130">
        <v>22895</v>
      </c>
      <c r="L15" s="130">
        <v>22895</v>
      </c>
      <c r="M15" s="155">
        <v>0</v>
      </c>
      <c r="N15" s="130">
        <v>0</v>
      </c>
      <c r="O15" s="130" t="s">
        <v>109</v>
      </c>
      <c r="P15" s="130" t="s">
        <v>109</v>
      </c>
      <c r="Q15" s="155" t="s">
        <v>109</v>
      </c>
    </row>
    <row r="16" spans="2:17" s="3" customFormat="1" ht="15" customHeight="1" x14ac:dyDescent="0.35">
      <c r="B16" s="10" t="s">
        <v>51</v>
      </c>
      <c r="C16" s="130">
        <v>5635</v>
      </c>
      <c r="D16" s="130">
        <v>5635</v>
      </c>
      <c r="E16" s="132">
        <v>0</v>
      </c>
      <c r="F16" s="130">
        <v>0</v>
      </c>
      <c r="G16" s="130">
        <v>18464</v>
      </c>
      <c r="H16" s="130">
        <v>18464</v>
      </c>
      <c r="I16" s="155">
        <v>0</v>
      </c>
      <c r="J16" s="130">
        <v>0</v>
      </c>
      <c r="K16" s="130">
        <v>24099</v>
      </c>
      <c r="L16" s="130">
        <v>24099</v>
      </c>
      <c r="M16" s="155">
        <v>0</v>
      </c>
      <c r="N16" s="130">
        <v>0</v>
      </c>
      <c r="O16" s="130">
        <v>582.93899999999996</v>
      </c>
      <c r="P16" s="130">
        <v>580.80799999999999</v>
      </c>
      <c r="Q16" s="155">
        <v>3.6690265974297365E-3</v>
      </c>
    </row>
    <row r="17" spans="2:17" s="3" customFormat="1" ht="15" customHeight="1" x14ac:dyDescent="0.35">
      <c r="B17" s="10" t="s">
        <v>52</v>
      </c>
      <c r="C17" s="130">
        <v>5461</v>
      </c>
      <c r="D17" s="130">
        <v>5461</v>
      </c>
      <c r="E17" s="132">
        <v>0</v>
      </c>
      <c r="F17" s="130">
        <v>0</v>
      </c>
      <c r="G17" s="130">
        <v>11737</v>
      </c>
      <c r="H17" s="130">
        <v>11737</v>
      </c>
      <c r="I17" s="155">
        <v>0</v>
      </c>
      <c r="J17" s="130">
        <v>0</v>
      </c>
      <c r="K17" s="130">
        <v>17198</v>
      </c>
      <c r="L17" s="130">
        <v>17198</v>
      </c>
      <c r="M17" s="155">
        <v>0</v>
      </c>
      <c r="N17" s="130">
        <v>0</v>
      </c>
      <c r="O17" s="130" t="s">
        <v>109</v>
      </c>
      <c r="P17" s="130" t="s">
        <v>109</v>
      </c>
      <c r="Q17" s="155" t="s">
        <v>109</v>
      </c>
    </row>
    <row r="18" spans="2:17" s="3" customFormat="1" ht="15" customHeight="1" x14ac:dyDescent="0.35">
      <c r="B18" s="11" t="s">
        <v>106</v>
      </c>
      <c r="C18" s="130">
        <v>50447.030000000006</v>
      </c>
      <c r="D18" s="130">
        <v>50447.030000000006</v>
      </c>
      <c r="E18" s="132">
        <v>0</v>
      </c>
      <c r="F18" s="130">
        <v>0</v>
      </c>
      <c r="G18" s="130">
        <v>176163.93450000003</v>
      </c>
      <c r="H18" s="130">
        <v>176163.93450000003</v>
      </c>
      <c r="I18" s="155">
        <v>0</v>
      </c>
      <c r="J18" s="130">
        <v>0</v>
      </c>
      <c r="K18" s="130">
        <v>226610.96450000003</v>
      </c>
      <c r="L18" s="130">
        <v>226610.96450000003</v>
      </c>
      <c r="M18" s="155">
        <v>0</v>
      </c>
      <c r="N18" s="130">
        <v>0</v>
      </c>
      <c r="O18" s="130">
        <v>1384.818</v>
      </c>
      <c r="P18" s="130">
        <v>1297.001</v>
      </c>
      <c r="Q18" s="155">
        <v>6.77077349978914E-2</v>
      </c>
    </row>
    <row r="19" spans="2:17" s="3" customFormat="1" ht="15" customHeight="1" x14ac:dyDescent="0.35">
      <c r="B19" s="47" t="s">
        <v>53</v>
      </c>
      <c r="C19" s="48">
        <f>+SUM(C6:C18)</f>
        <v>279505.33900000004</v>
      </c>
      <c r="D19" s="48">
        <f>+SUM(D6:D18)</f>
        <v>278183.62900000002</v>
      </c>
      <c r="E19" s="133">
        <f>+C19/D19-1</f>
        <v>4.7512141701193666E-3</v>
      </c>
      <c r="F19" s="50"/>
      <c r="G19" s="48">
        <f>+SUM(G6:G18)</f>
        <v>465850.54450000002</v>
      </c>
      <c r="H19" s="48">
        <f>+SUM(H6:H18)</f>
        <v>466561.54450000002</v>
      </c>
      <c r="I19" s="133">
        <v>-1.5239147083199178E-3</v>
      </c>
      <c r="J19" s="50"/>
      <c r="K19" s="48">
        <f>+SUM(K6:K18)</f>
        <v>745355.8835</v>
      </c>
      <c r="L19" s="48">
        <f>+SUM(L6:L18)</f>
        <v>744745.17350000003</v>
      </c>
      <c r="M19" s="133">
        <f>+K19/L19-1</f>
        <v>8.2002545532433579E-4</v>
      </c>
      <c r="N19" s="50"/>
      <c r="O19" s="48">
        <f>+SUM(O6:O18)</f>
        <v>12467.529666666667</v>
      </c>
      <c r="P19" s="48">
        <f>+SUM(P6:P18)</f>
        <v>11356.029419999999</v>
      </c>
      <c r="Q19" s="133">
        <f>+O19/P19-1</f>
        <v>9.7877542013858898E-2</v>
      </c>
    </row>
    <row r="20" spans="2:17" ht="10" customHeight="1" x14ac:dyDescent="0.35">
      <c r="B20" s="31"/>
    </row>
    <row r="21" spans="2:17" s="3" customFormat="1" ht="16.5" customHeight="1" x14ac:dyDescent="0.35">
      <c r="B21" s="180"/>
      <c r="C21" s="182" t="s">
        <v>135</v>
      </c>
      <c r="D21" s="182"/>
      <c r="E21" s="182"/>
      <c r="F21" s="138"/>
      <c r="G21" s="182" t="s">
        <v>54</v>
      </c>
      <c r="H21" s="182"/>
      <c r="I21" s="182"/>
      <c r="J21" s="138"/>
      <c r="K21" s="182" t="s">
        <v>55</v>
      </c>
      <c r="L21" s="182"/>
      <c r="M21" s="182"/>
      <c r="N21" s="138"/>
      <c r="O21" s="182" t="s">
        <v>136</v>
      </c>
      <c r="P21" s="182"/>
      <c r="Q21" s="182"/>
    </row>
    <row r="22" spans="2:17" s="42" customFormat="1" ht="13.5" customHeight="1" x14ac:dyDescent="0.3">
      <c r="B22" s="181"/>
      <c r="C22" s="43" t="s">
        <v>127</v>
      </c>
      <c r="D22" s="43" t="s">
        <v>96</v>
      </c>
      <c r="E22" s="43" t="s">
        <v>33</v>
      </c>
      <c r="F22" s="44"/>
      <c r="G22" s="43" t="s">
        <v>127</v>
      </c>
      <c r="H22" s="43" t="s">
        <v>96</v>
      </c>
      <c r="I22" s="43" t="s">
        <v>33</v>
      </c>
      <c r="J22" s="44"/>
      <c r="K22" s="43" t="s">
        <v>127</v>
      </c>
      <c r="L22" s="43" t="s">
        <v>96</v>
      </c>
      <c r="M22" s="43" t="s">
        <v>33</v>
      </c>
      <c r="N22" s="44"/>
      <c r="O22" s="43" t="s">
        <v>127</v>
      </c>
      <c r="P22" s="43" t="s">
        <v>96</v>
      </c>
      <c r="Q22" s="43" t="s">
        <v>33</v>
      </c>
    </row>
    <row r="23" spans="2:17" s="4" customFormat="1" ht="15" customHeight="1" x14ac:dyDescent="0.35">
      <c r="B23" s="10" t="s">
        <v>41</v>
      </c>
      <c r="C23" s="130">
        <v>37117.239369485702</v>
      </c>
      <c r="D23" s="130">
        <v>14326.53277040017</v>
      </c>
      <c r="E23" s="132">
        <v>1.5908040671343078</v>
      </c>
      <c r="F23" s="130">
        <v>0</v>
      </c>
      <c r="G23" s="130">
        <v>4373.6430947600002</v>
      </c>
      <c r="H23" s="130">
        <v>1725.7314462199997</v>
      </c>
      <c r="I23" s="132">
        <v>1.5343706312705385</v>
      </c>
      <c r="J23" s="130">
        <v>0</v>
      </c>
      <c r="K23" s="130">
        <v>41490.882464245704</v>
      </c>
      <c r="L23" s="130">
        <v>16052.264216620169</v>
      </c>
      <c r="M23" s="132">
        <v>1.5847370753645418</v>
      </c>
      <c r="N23" s="130">
        <v>0</v>
      </c>
      <c r="O23" s="130">
        <v>2931.5526289599998</v>
      </c>
      <c r="P23" s="130">
        <v>1184.6333957100003</v>
      </c>
      <c r="Q23" s="132">
        <v>1.474649659190975</v>
      </c>
    </row>
    <row r="24" spans="2:17" s="4" customFormat="1" ht="15" customHeight="1" x14ac:dyDescent="0.35">
      <c r="B24" s="10" t="s">
        <v>42</v>
      </c>
      <c r="C24" s="130">
        <v>6633.7992399640507</v>
      </c>
      <c r="D24" s="130">
        <v>2623.3352475454549</v>
      </c>
      <c r="E24" s="132">
        <v>1.528765336481877</v>
      </c>
      <c r="F24" s="130">
        <v>0</v>
      </c>
      <c r="G24" s="130">
        <v>1793.8080082399999</v>
      </c>
      <c r="H24" s="130">
        <v>759.49986024999998</v>
      </c>
      <c r="I24" s="132">
        <v>1.3618279635358235</v>
      </c>
      <c r="J24" s="130">
        <v>0</v>
      </c>
      <c r="K24" s="130">
        <v>8427.6072482040508</v>
      </c>
      <c r="L24" s="130">
        <v>3382.8351077954549</v>
      </c>
      <c r="M24" s="132">
        <v>1.4912852621114605</v>
      </c>
      <c r="N24" s="130">
        <v>0</v>
      </c>
      <c r="O24" s="130">
        <v>473.71705173999999</v>
      </c>
      <c r="P24" s="130">
        <v>203.39188455999997</v>
      </c>
      <c r="Q24" s="132">
        <v>1.3290853160872058</v>
      </c>
    </row>
    <row r="25" spans="2:17" s="4" customFormat="1" ht="15" customHeight="1" x14ac:dyDescent="0.35">
      <c r="B25" s="11" t="s">
        <v>43</v>
      </c>
      <c r="C25" s="130">
        <v>8091.0671242035041</v>
      </c>
      <c r="D25" s="130">
        <v>3474.2796791623969</v>
      </c>
      <c r="E25" s="132">
        <v>1.3288473788483701</v>
      </c>
      <c r="F25" s="130">
        <v>0</v>
      </c>
      <c r="G25" s="130">
        <v>5587.2327887999991</v>
      </c>
      <c r="H25" s="130">
        <v>2589.1137700999998</v>
      </c>
      <c r="I25" s="132">
        <v>1.1579711379713538</v>
      </c>
      <c r="J25" s="130">
        <v>0</v>
      </c>
      <c r="K25" s="130">
        <v>13678.299913003502</v>
      </c>
      <c r="L25" s="130">
        <v>6063.3934492623966</v>
      </c>
      <c r="M25" s="132">
        <v>1.2558819623799029</v>
      </c>
      <c r="N25" s="130">
        <v>0</v>
      </c>
      <c r="O25" s="130">
        <v>639.51814955000009</v>
      </c>
      <c r="P25" s="130">
        <v>289.96418538</v>
      </c>
      <c r="Q25" s="132">
        <v>1.2055073757192023</v>
      </c>
    </row>
    <row r="26" spans="2:17" s="4" customFormat="1" ht="15" customHeight="1" x14ac:dyDescent="0.35">
      <c r="B26" s="10" t="s">
        <v>44</v>
      </c>
      <c r="C26" s="130">
        <v>3374.6908311959255</v>
      </c>
      <c r="D26" s="130">
        <v>1861.2113011760425</v>
      </c>
      <c r="E26" s="132">
        <v>0.81316910608890103</v>
      </c>
      <c r="F26" s="130">
        <v>0</v>
      </c>
      <c r="G26" s="130">
        <v>2296.6002658400002</v>
      </c>
      <c r="H26" s="130">
        <v>1103.7122588899999</v>
      </c>
      <c r="I26" s="132">
        <v>1.0807961924330569</v>
      </c>
      <c r="J26" s="130">
        <v>0</v>
      </c>
      <c r="K26" s="130">
        <v>5671.2910970359262</v>
      </c>
      <c r="L26" s="130">
        <v>2964.9235600660422</v>
      </c>
      <c r="M26" s="132">
        <v>0.91279504585595483</v>
      </c>
      <c r="N26" s="130">
        <v>0</v>
      </c>
      <c r="O26" s="130">
        <v>176.24734103999998</v>
      </c>
      <c r="P26" s="130">
        <v>113.15537512</v>
      </c>
      <c r="Q26" s="132">
        <v>0.5575693231814367</v>
      </c>
    </row>
    <row r="27" spans="2:17" s="4" customFormat="1" ht="15" customHeight="1" x14ac:dyDescent="0.35">
      <c r="B27" s="10" t="s">
        <v>45</v>
      </c>
      <c r="C27" s="130">
        <v>4575.6552527153717</v>
      </c>
      <c r="D27" s="130">
        <v>1949.1918858595038</v>
      </c>
      <c r="E27" s="132">
        <v>1.3474627028306752</v>
      </c>
      <c r="F27" s="130">
        <v>0</v>
      </c>
      <c r="G27" s="130">
        <v>4683.5008296899996</v>
      </c>
      <c r="H27" s="130">
        <v>2078.6708888999997</v>
      </c>
      <c r="I27" s="132">
        <v>1.2531228270428301</v>
      </c>
      <c r="J27" s="130">
        <v>0</v>
      </c>
      <c r="K27" s="130">
        <v>9259.1560824053704</v>
      </c>
      <c r="L27" s="130">
        <v>4027.8627747595037</v>
      </c>
      <c r="M27" s="132">
        <v>1.2987764480030521</v>
      </c>
      <c r="N27" s="130">
        <v>0</v>
      </c>
      <c r="O27" s="130">
        <v>296.23131091000005</v>
      </c>
      <c r="P27" s="130">
        <v>117.25125031000002</v>
      </c>
      <c r="Q27" s="132">
        <v>1.5264661155151482</v>
      </c>
    </row>
    <row r="28" spans="2:17" s="4" customFormat="1" ht="15" customHeight="1" x14ac:dyDescent="0.35">
      <c r="B28" s="10" t="s">
        <v>46</v>
      </c>
      <c r="C28" s="130">
        <v>2552.0087165619839</v>
      </c>
      <c r="D28" s="130">
        <v>802.34194400826459</v>
      </c>
      <c r="E28" s="132">
        <v>2.180699620180516</v>
      </c>
      <c r="F28" s="130">
        <v>0</v>
      </c>
      <c r="G28" s="130">
        <v>2884.0920898100003</v>
      </c>
      <c r="H28" s="130">
        <v>1302.30521714</v>
      </c>
      <c r="I28" s="132">
        <v>1.2146053412454045</v>
      </c>
      <c r="J28" s="130">
        <v>0</v>
      </c>
      <c r="K28" s="130">
        <v>5436.1008063719837</v>
      </c>
      <c r="L28" s="130">
        <v>2104.6471611482648</v>
      </c>
      <c r="M28" s="132">
        <v>1.5829036366390872</v>
      </c>
      <c r="N28" s="130">
        <v>0</v>
      </c>
      <c r="O28" s="130">
        <v>157.97996811000002</v>
      </c>
      <c r="P28" s="130">
        <v>56.213117179999998</v>
      </c>
      <c r="Q28" s="132">
        <v>1.810375514386303</v>
      </c>
    </row>
    <row r="29" spans="2:17" s="4" customFormat="1" ht="15" customHeight="1" x14ac:dyDescent="0.35">
      <c r="B29" s="10" t="s">
        <v>47</v>
      </c>
      <c r="C29" s="130">
        <v>3667.0164736619495</v>
      </c>
      <c r="D29" s="130">
        <v>1530.0948345795969</v>
      </c>
      <c r="E29" s="132">
        <v>1.3965942442185195</v>
      </c>
      <c r="F29" s="130">
        <v>0</v>
      </c>
      <c r="G29" s="130">
        <v>2493.6468610700003</v>
      </c>
      <c r="H29" s="130">
        <v>1238.4138120700002</v>
      </c>
      <c r="I29" s="132">
        <v>1.0135812736954919</v>
      </c>
      <c r="J29" s="130">
        <v>0</v>
      </c>
      <c r="K29" s="130">
        <v>6160.6633347319494</v>
      </c>
      <c r="L29" s="130">
        <v>2768.5086466495968</v>
      </c>
      <c r="M29" s="132">
        <v>1.2252642563307439</v>
      </c>
      <c r="N29" s="130">
        <v>0</v>
      </c>
      <c r="O29" s="130">
        <v>254.52436389000005</v>
      </c>
      <c r="P29" s="130">
        <v>99.001233380000016</v>
      </c>
      <c r="Q29" s="132">
        <v>1.5709211410836668</v>
      </c>
    </row>
    <row r="30" spans="2:17" s="4" customFormat="1" ht="15" customHeight="1" x14ac:dyDescent="0.35">
      <c r="B30" s="10" t="s">
        <v>48</v>
      </c>
      <c r="C30" s="130">
        <v>793.17921140495878</v>
      </c>
      <c r="D30" s="130">
        <v>388.22148625619832</v>
      </c>
      <c r="E30" s="132">
        <v>1.0431100273556662</v>
      </c>
      <c r="F30" s="130">
        <v>0</v>
      </c>
      <c r="G30" s="130">
        <v>3220.9257727299996</v>
      </c>
      <c r="H30" s="130">
        <v>1438.9242648899999</v>
      </c>
      <c r="I30" s="132">
        <v>1.2384261988772751</v>
      </c>
      <c r="J30" s="130">
        <v>0</v>
      </c>
      <c r="K30" s="130">
        <v>4014.1049841349586</v>
      </c>
      <c r="L30" s="130">
        <v>1827.1457511461981</v>
      </c>
      <c r="M30" s="132">
        <v>1.196926535070804</v>
      </c>
      <c r="N30" s="130">
        <v>0</v>
      </c>
      <c r="O30" s="130">
        <v>54.901462670000001</v>
      </c>
      <c r="P30" s="130">
        <v>15.157207870000001</v>
      </c>
      <c r="Q30" s="132">
        <v>2.6221356295221145</v>
      </c>
    </row>
    <row r="31" spans="2:17" s="4" customFormat="1" ht="15" customHeight="1" x14ac:dyDescent="0.35">
      <c r="B31" s="10" t="s">
        <v>49</v>
      </c>
      <c r="C31" s="130">
        <v>1788.5813951570249</v>
      </c>
      <c r="D31" s="130">
        <v>683.51348058677684</v>
      </c>
      <c r="E31" s="132">
        <v>1.6167463348661077</v>
      </c>
      <c r="F31" s="130">
        <v>0</v>
      </c>
      <c r="G31" s="130">
        <v>3672.99729733</v>
      </c>
      <c r="H31" s="130">
        <v>1639.89022914</v>
      </c>
      <c r="I31" s="132">
        <v>1.2397824147389507</v>
      </c>
      <c r="J31" s="130">
        <v>0</v>
      </c>
      <c r="K31" s="130">
        <v>5461.5786924870245</v>
      </c>
      <c r="L31" s="130">
        <v>2323.4037097267769</v>
      </c>
      <c r="M31" s="132">
        <v>1.3506800258700133</v>
      </c>
      <c r="N31" s="130">
        <v>0</v>
      </c>
      <c r="O31" s="130">
        <v>95.890728890000005</v>
      </c>
      <c r="P31" s="130">
        <v>33.796316400000009</v>
      </c>
      <c r="Q31" s="132">
        <v>1.8373130300673828</v>
      </c>
    </row>
    <row r="32" spans="2:17" s="4" customFormat="1" ht="15" customHeight="1" x14ac:dyDescent="0.35">
      <c r="B32" s="10" t="s">
        <v>50</v>
      </c>
      <c r="C32" s="130">
        <v>1495.6344568429752</v>
      </c>
      <c r="D32" s="130">
        <v>659.7503126858677</v>
      </c>
      <c r="E32" s="132">
        <v>1.2669704403082318</v>
      </c>
      <c r="F32" s="130">
        <v>0</v>
      </c>
      <c r="G32" s="130">
        <v>1265.05522473</v>
      </c>
      <c r="H32" s="130">
        <v>618.87465118</v>
      </c>
      <c r="I32" s="132">
        <v>1.0441218949878399</v>
      </c>
      <c r="J32" s="130">
        <v>0</v>
      </c>
      <c r="K32" s="130">
        <v>2760.6896815729751</v>
      </c>
      <c r="L32" s="130">
        <v>1278.6249638658678</v>
      </c>
      <c r="M32" s="132">
        <v>1.1591082292231714</v>
      </c>
      <c r="N32" s="130">
        <v>0</v>
      </c>
      <c r="O32" s="130">
        <v>101.56499013999999</v>
      </c>
      <c r="P32" s="130">
        <v>32.638216579999998</v>
      </c>
      <c r="Q32" s="132">
        <v>2.1118425202876083</v>
      </c>
    </row>
    <row r="33" spans="2:17" s="4" customFormat="1" ht="15" customHeight="1" x14ac:dyDescent="0.35">
      <c r="B33" s="10" t="s">
        <v>51</v>
      </c>
      <c r="C33" s="130">
        <v>1500.9625240330577</v>
      </c>
      <c r="D33" s="130">
        <v>662.58798916528929</v>
      </c>
      <c r="E33" s="132">
        <v>1.2653029462908472</v>
      </c>
      <c r="F33" s="130">
        <v>0</v>
      </c>
      <c r="G33" s="130">
        <v>2565.5121405299997</v>
      </c>
      <c r="H33" s="130">
        <v>1224.6410397</v>
      </c>
      <c r="I33" s="132">
        <v>1.0949094937717199</v>
      </c>
      <c r="J33" s="130">
        <v>0</v>
      </c>
      <c r="K33" s="130">
        <v>4066.4746645630576</v>
      </c>
      <c r="L33" s="130">
        <v>1887.2290288652894</v>
      </c>
      <c r="M33" s="132">
        <v>1.1547329986801103</v>
      </c>
      <c r="N33" s="130">
        <v>0</v>
      </c>
      <c r="O33" s="130">
        <v>95.054122609999993</v>
      </c>
      <c r="P33" s="130">
        <v>43.07286551</v>
      </c>
      <c r="Q33" s="132">
        <v>1.2068214288629528</v>
      </c>
    </row>
    <row r="34" spans="2:17" s="4" customFormat="1" ht="15" customHeight="1" x14ac:dyDescent="0.35">
      <c r="B34" s="10" t="s">
        <v>52</v>
      </c>
      <c r="C34" s="130">
        <v>988.38695902727284</v>
      </c>
      <c r="D34" s="130">
        <v>429.79835954304258</v>
      </c>
      <c r="E34" s="132">
        <v>1.2996527024396189</v>
      </c>
      <c r="F34" s="130">
        <v>0</v>
      </c>
      <c r="G34" s="130">
        <v>1719.6130309800001</v>
      </c>
      <c r="H34" s="130">
        <v>805.79679008000005</v>
      </c>
      <c r="I34" s="132">
        <v>1.134052967385581</v>
      </c>
      <c r="J34" s="130">
        <v>0</v>
      </c>
      <c r="K34" s="130">
        <v>2707.999990007273</v>
      </c>
      <c r="L34" s="130">
        <v>1235.5951496230427</v>
      </c>
      <c r="M34" s="132">
        <v>1.1916563777653497</v>
      </c>
      <c r="N34" s="130">
        <v>0</v>
      </c>
      <c r="O34" s="130">
        <v>62.362022270000004</v>
      </c>
      <c r="P34" s="130">
        <v>27.64029901</v>
      </c>
      <c r="Q34" s="132">
        <v>1.2561992635259847</v>
      </c>
    </row>
    <row r="35" spans="2:17" s="4" customFormat="1" x14ac:dyDescent="0.35">
      <c r="B35" s="11" t="s">
        <v>106</v>
      </c>
      <c r="C35" s="130">
        <v>11545.698682054957</v>
      </c>
      <c r="D35" s="130">
        <v>4528.0761668925625</v>
      </c>
      <c r="E35" s="132">
        <v>1.5498022242806724</v>
      </c>
      <c r="F35" s="130">
        <v>0</v>
      </c>
      <c r="G35" s="130">
        <v>20330.82032273</v>
      </c>
      <c r="H35" s="130">
        <v>9089.427585200001</v>
      </c>
      <c r="I35" s="132">
        <v>1.2367547496427571</v>
      </c>
      <c r="J35" s="130">
        <v>0</v>
      </c>
      <c r="K35" s="130">
        <v>31876.519004784957</v>
      </c>
      <c r="L35" s="130">
        <v>13617.503752092563</v>
      </c>
      <c r="M35" s="132">
        <v>1.3408489239363406</v>
      </c>
      <c r="N35" s="130">
        <v>0</v>
      </c>
      <c r="O35" s="130">
        <v>966.60102971000049</v>
      </c>
      <c r="P35" s="130">
        <v>359.24284750999902</v>
      </c>
      <c r="Q35" s="132">
        <v>1.6906618640002193</v>
      </c>
    </row>
    <row r="36" spans="2:17" s="3" customFormat="1" ht="15" customHeight="1" x14ac:dyDescent="0.35">
      <c r="B36" s="47" t="s">
        <v>53</v>
      </c>
      <c r="C36" s="48">
        <f>+SUM(C23:C35)</f>
        <v>84123.920236308739</v>
      </c>
      <c r="D36" s="48">
        <f>+SUM(D23:D35)</f>
        <v>33918.935457861167</v>
      </c>
      <c r="E36" s="133">
        <f>+C36/D36-1</f>
        <v>1.4801462398729819</v>
      </c>
      <c r="F36" s="50"/>
      <c r="G36" s="48">
        <f>+SUM(G23:G35)</f>
        <v>56887.447727239996</v>
      </c>
      <c r="H36" s="48">
        <f>+SUM(H23:H35)</f>
        <v>25615.001813760005</v>
      </c>
      <c r="I36" s="133">
        <f>+G36/H36-1</f>
        <v>1.2208644817148087</v>
      </c>
      <c r="J36" s="50"/>
      <c r="K36" s="48">
        <f>+SUM(K23:K35)</f>
        <v>141011.36796354869</v>
      </c>
      <c r="L36" s="48">
        <f>+SUM(L23:L35)</f>
        <v>59533.937271621166</v>
      </c>
      <c r="M36" s="133">
        <f>+K36/L36-1</f>
        <v>1.3685879756312782</v>
      </c>
      <c r="N36" s="50"/>
      <c r="O36" s="48">
        <f>+SUM(O23:O35)</f>
        <v>6306.1451704900019</v>
      </c>
      <c r="P36" s="48">
        <f>+SUM(P23:P35)</f>
        <v>2575.1581945199991</v>
      </c>
      <c r="Q36" s="133">
        <f>+O36/P36-1</f>
        <v>1.4488379719388256</v>
      </c>
    </row>
    <row r="37" spans="2:17" x14ac:dyDescent="0.35">
      <c r="B37" s="131"/>
    </row>
  </sheetData>
  <mergeCells count="10">
    <mergeCell ref="B4:B5"/>
    <mergeCell ref="C4:E4"/>
    <mergeCell ref="G4:I4"/>
    <mergeCell ref="K4:M4"/>
    <mergeCell ref="O4:Q4"/>
    <mergeCell ref="B21:B22"/>
    <mergeCell ref="C21:E21"/>
    <mergeCell ref="G21:I21"/>
    <mergeCell ref="K21:M21"/>
    <mergeCell ref="O21:Q2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N20"/>
  <sheetViews>
    <sheetView showGridLines="0" zoomScale="115" zoomScaleNormal="115" zoomScaleSheetLayoutView="90" workbookViewId="0">
      <selection activeCell="C29" sqref="C29:D29"/>
    </sheetView>
  </sheetViews>
  <sheetFormatPr baseColWidth="10" defaultColWidth="11.453125" defaultRowHeight="14.5" x14ac:dyDescent="0.35"/>
  <cols>
    <col min="1" max="1" width="0.81640625" style="1" customWidth="1"/>
    <col min="2" max="2" width="16.81640625" style="1" customWidth="1"/>
    <col min="3" max="4" width="9.54296875" style="2" bestFit="1" customWidth="1"/>
    <col min="5" max="5" width="7.54296875" style="2" bestFit="1" customWidth="1"/>
    <col min="6" max="6" width="0.81640625" style="2" customWidth="1"/>
    <col min="7" max="8" width="9.54296875" style="1" bestFit="1" customWidth="1"/>
    <col min="9" max="9" width="7.54296875" style="1" bestFit="1" customWidth="1"/>
    <col min="10" max="10" width="0.81640625" style="1" customWidth="1"/>
    <col min="11" max="12" width="10.81640625" style="1" bestFit="1" customWidth="1"/>
    <col min="13" max="13" width="7.7265625" style="2" bestFit="1" customWidth="1"/>
    <col min="14" max="14" width="9.26953125" style="2" customWidth="1"/>
    <col min="15" max="15" width="9.26953125" style="1" customWidth="1"/>
    <col min="16" max="16" width="7" style="1" customWidth="1"/>
    <col min="17" max="17" width="1.7265625" style="1" customWidth="1"/>
    <col min="18" max="16384" width="11.453125" style="1"/>
  </cols>
  <sheetData>
    <row r="1" spans="2:14" s="37" customFormat="1" ht="6.75" customHeight="1" x14ac:dyDescent="0.35"/>
    <row r="2" spans="2:14" s="52" customFormat="1" x14ac:dyDescent="0.35">
      <c r="B2" s="54" t="s">
        <v>67</v>
      </c>
    </row>
    <row r="3" spans="2:14" s="37" customFormat="1" ht="6.75" customHeight="1" x14ac:dyDescent="0.35"/>
    <row r="4" spans="2:14" ht="16.5" customHeight="1" x14ac:dyDescent="0.35">
      <c r="B4" s="180"/>
      <c r="C4" s="171" t="s">
        <v>132</v>
      </c>
      <c r="D4" s="171"/>
      <c r="E4" s="171"/>
      <c r="F4" s="8"/>
      <c r="G4" s="171" t="s">
        <v>30</v>
      </c>
      <c r="H4" s="171"/>
      <c r="I4" s="171"/>
      <c r="J4" s="8"/>
      <c r="K4" s="171" t="s">
        <v>31</v>
      </c>
      <c r="L4" s="171"/>
      <c r="M4" s="171"/>
      <c r="N4" s="1"/>
    </row>
    <row r="5" spans="2:14" ht="13.5" customHeight="1" x14ac:dyDescent="0.35">
      <c r="B5" s="181"/>
      <c r="C5" s="43" t="s">
        <v>127</v>
      </c>
      <c r="D5" s="43" t="s">
        <v>96</v>
      </c>
      <c r="E5" s="43" t="s">
        <v>33</v>
      </c>
      <c r="F5" s="44"/>
      <c r="G5" s="43" t="s">
        <v>127</v>
      </c>
      <c r="H5" s="43" t="s">
        <v>96</v>
      </c>
      <c r="I5" s="43" t="s">
        <v>33</v>
      </c>
      <c r="J5" s="44"/>
      <c r="K5" s="43" t="s">
        <v>127</v>
      </c>
      <c r="L5" s="43" t="s">
        <v>96</v>
      </c>
      <c r="M5" s="43" t="s">
        <v>33</v>
      </c>
      <c r="N5" s="1"/>
    </row>
    <row r="6" spans="2:14" ht="15" customHeight="1" x14ac:dyDescent="0.35">
      <c r="B6" s="10" t="s">
        <v>56</v>
      </c>
      <c r="C6" s="45">
        <v>43634</v>
      </c>
      <c r="D6" s="45">
        <v>43634</v>
      </c>
      <c r="E6" s="142">
        <v>0</v>
      </c>
      <c r="F6" s="46"/>
      <c r="G6" s="45">
        <v>32263</v>
      </c>
      <c r="H6" s="45">
        <v>32263</v>
      </c>
      <c r="I6" s="142">
        <v>0</v>
      </c>
      <c r="J6" s="46"/>
      <c r="K6" s="45">
        <v>75897</v>
      </c>
      <c r="L6" s="45">
        <v>75897</v>
      </c>
      <c r="M6" s="142">
        <v>0</v>
      </c>
      <c r="N6" s="1"/>
    </row>
    <row r="7" spans="2:14" ht="15" customHeight="1" x14ac:dyDescent="0.35">
      <c r="B7" s="10" t="s">
        <v>57</v>
      </c>
      <c r="C7" s="45">
        <v>1031</v>
      </c>
      <c r="D7" s="45">
        <v>1031</v>
      </c>
      <c r="E7" s="142">
        <v>0</v>
      </c>
      <c r="F7" s="46"/>
      <c r="G7" s="45">
        <v>6050</v>
      </c>
      <c r="H7" s="45">
        <v>6050</v>
      </c>
      <c r="I7" s="142">
        <v>0</v>
      </c>
      <c r="J7" s="46"/>
      <c r="K7" s="45">
        <v>7081</v>
      </c>
      <c r="L7" s="45">
        <v>7081</v>
      </c>
      <c r="M7" s="142">
        <v>0</v>
      </c>
      <c r="N7" s="1"/>
    </row>
    <row r="8" spans="2:14" ht="15" customHeight="1" x14ac:dyDescent="0.35">
      <c r="B8" s="10" t="s">
        <v>58</v>
      </c>
      <c r="C8" s="45">
        <v>9451</v>
      </c>
      <c r="D8" s="45">
        <v>9451</v>
      </c>
      <c r="E8" s="142">
        <v>0</v>
      </c>
      <c r="F8" s="46"/>
      <c r="G8" s="45">
        <v>436</v>
      </c>
      <c r="H8" s="45">
        <v>436</v>
      </c>
      <c r="I8" s="142">
        <v>0</v>
      </c>
      <c r="J8" s="46"/>
      <c r="K8" s="45">
        <v>9887</v>
      </c>
      <c r="L8" s="45">
        <v>9887</v>
      </c>
      <c r="M8" s="142">
        <v>0</v>
      </c>
      <c r="N8" s="1"/>
    </row>
    <row r="9" spans="2:14" ht="15" customHeight="1" x14ac:dyDescent="0.35">
      <c r="B9" s="10" t="s">
        <v>36</v>
      </c>
      <c r="C9" s="45" t="s">
        <v>109</v>
      </c>
      <c r="D9" s="45" t="s">
        <v>109</v>
      </c>
      <c r="E9" s="142" t="s">
        <v>109</v>
      </c>
      <c r="F9" s="46"/>
      <c r="G9" s="45" t="s">
        <v>109</v>
      </c>
      <c r="H9" s="45" t="s">
        <v>109</v>
      </c>
      <c r="I9" s="142" t="s">
        <v>145</v>
      </c>
      <c r="J9" s="46"/>
      <c r="K9" s="45" t="s">
        <v>146</v>
      </c>
      <c r="L9" s="45" t="s">
        <v>146</v>
      </c>
      <c r="M9" s="142" t="s">
        <v>109</v>
      </c>
      <c r="N9" s="1"/>
    </row>
    <row r="10" spans="2:14" ht="15" customHeight="1" x14ac:dyDescent="0.35">
      <c r="B10" s="10" t="s">
        <v>37</v>
      </c>
      <c r="C10" s="45">
        <v>25961.559999999998</v>
      </c>
      <c r="D10" s="45">
        <v>25470.559999999998</v>
      </c>
      <c r="E10" s="142">
        <v>1.927715762825799E-2</v>
      </c>
      <c r="F10" s="46"/>
      <c r="G10" s="45">
        <v>25101.75</v>
      </c>
      <c r="H10" s="45">
        <v>25084.09</v>
      </c>
      <c r="I10" s="142">
        <v>7.0403191823986688E-4</v>
      </c>
      <c r="J10" s="46"/>
      <c r="K10" s="45">
        <v>51063.31</v>
      </c>
      <c r="L10" s="45">
        <v>50554.649999999994</v>
      </c>
      <c r="M10" s="142">
        <v>1.0061586817434298E-2</v>
      </c>
      <c r="N10" s="1"/>
    </row>
    <row r="11" spans="2:14" ht="15" customHeight="1" x14ac:dyDescent="0.35">
      <c r="B11" s="47" t="s">
        <v>59</v>
      </c>
      <c r="C11" s="48">
        <f>+SUM(C6:C10)</f>
        <v>80077.56</v>
      </c>
      <c r="D11" s="48">
        <f>+SUM(D6:D10)</f>
        <v>79586.559999999998</v>
      </c>
      <c r="E11" s="49">
        <f>+C11/D11-1</f>
        <v>6.1693833732729964E-3</v>
      </c>
      <c r="F11" s="50"/>
      <c r="G11" s="48">
        <f>+SUM(G6:G10)</f>
        <v>63850.75</v>
      </c>
      <c r="H11" s="48">
        <f>+SUM(H6:H10)</f>
        <v>63833.09</v>
      </c>
      <c r="I11" s="49">
        <f>+G11/H11-1</f>
        <v>2.766590180736106E-4</v>
      </c>
      <c r="J11" s="50"/>
      <c r="K11" s="48">
        <f>+SUM(K6:K10)</f>
        <v>143928.31</v>
      </c>
      <c r="L11" s="48">
        <f>+SUM(L6:L10)</f>
        <v>143419.65</v>
      </c>
      <c r="M11" s="49">
        <f>+K11/L11-1</f>
        <v>3.5466548691200916E-3</v>
      </c>
      <c r="N11" s="1"/>
    </row>
    <row r="12" spans="2:14" ht="10" customHeight="1" x14ac:dyDescent="0.35">
      <c r="B12" s="10"/>
      <c r="C12" s="139"/>
      <c r="D12" s="139"/>
      <c r="E12" s="139"/>
      <c r="F12" s="139"/>
      <c r="G12" s="10"/>
      <c r="H12" s="10"/>
      <c r="I12" s="10"/>
      <c r="J12" s="139"/>
      <c r="K12" s="10"/>
      <c r="L12" s="10"/>
      <c r="M12" s="139"/>
    </row>
    <row r="13" spans="2:14" ht="16.5" customHeight="1" x14ac:dyDescent="0.35">
      <c r="B13" s="180"/>
      <c r="C13" s="171" t="s">
        <v>60</v>
      </c>
      <c r="D13" s="171"/>
      <c r="E13" s="171"/>
      <c r="F13" s="8"/>
      <c r="G13" s="171" t="s">
        <v>61</v>
      </c>
      <c r="H13" s="171"/>
      <c r="I13" s="171"/>
      <c r="J13" s="8"/>
      <c r="K13" s="171" t="s">
        <v>137</v>
      </c>
      <c r="L13" s="171"/>
      <c r="M13" s="171"/>
    </row>
    <row r="14" spans="2:14" ht="13.5" customHeight="1" x14ac:dyDescent="0.35">
      <c r="B14" s="181"/>
      <c r="C14" s="43" t="s">
        <v>127</v>
      </c>
      <c r="D14" s="43" t="s">
        <v>96</v>
      </c>
      <c r="E14" s="43" t="s">
        <v>33</v>
      </c>
      <c r="F14" s="44"/>
      <c r="G14" s="43" t="s">
        <v>127</v>
      </c>
      <c r="H14" s="43" t="s">
        <v>96</v>
      </c>
      <c r="I14" s="43" t="s">
        <v>33</v>
      </c>
      <c r="J14" s="44"/>
      <c r="K14" s="43" t="s">
        <v>127</v>
      </c>
      <c r="L14" s="43" t="s">
        <v>96</v>
      </c>
      <c r="M14" s="43" t="s">
        <v>33</v>
      </c>
    </row>
    <row r="15" spans="2:14" ht="15" customHeight="1" x14ac:dyDescent="0.35">
      <c r="B15" s="10" t="s">
        <v>56</v>
      </c>
      <c r="C15" s="45">
        <v>2679.8270000000002</v>
      </c>
      <c r="D15" s="45">
        <v>2422.9209999999998</v>
      </c>
      <c r="E15" s="142">
        <v>0.10603152145695227</v>
      </c>
      <c r="F15" s="45">
        <v>0</v>
      </c>
      <c r="G15" s="45">
        <v>100.58885154364592</v>
      </c>
      <c r="H15" s="45">
        <v>101.17382011953396</v>
      </c>
      <c r="I15" s="142">
        <v>-5.7818176203776606E-3</v>
      </c>
      <c r="J15" s="45">
        <v>0</v>
      </c>
      <c r="K15" s="140">
        <v>8.5288096600000003</v>
      </c>
      <c r="L15" s="140">
        <v>7.3505723300000003</v>
      </c>
      <c r="M15" s="142">
        <v>0.16029191702409928</v>
      </c>
    </row>
    <row r="16" spans="2:14" ht="15" customHeight="1" x14ac:dyDescent="0.35">
      <c r="B16" s="10" t="s">
        <v>57</v>
      </c>
      <c r="C16" s="45" t="s">
        <v>109</v>
      </c>
      <c r="D16" s="45" t="s">
        <v>109</v>
      </c>
      <c r="E16" s="142" t="s">
        <v>109</v>
      </c>
      <c r="F16" s="45">
        <v>0</v>
      </c>
      <c r="G16" s="45">
        <v>27.538329729467467</v>
      </c>
      <c r="H16" s="45">
        <v>25.15361283790309</v>
      </c>
      <c r="I16" s="142">
        <v>9.480613806581828E-2</v>
      </c>
      <c r="J16" s="45">
        <v>0</v>
      </c>
      <c r="K16" s="140">
        <v>0.73190361000000004</v>
      </c>
      <c r="L16" s="140">
        <v>0.6115061100000001</v>
      </c>
      <c r="M16" s="142">
        <v>0.19688683077917224</v>
      </c>
    </row>
    <row r="17" spans="2:14" ht="15" customHeight="1" x14ac:dyDescent="0.35">
      <c r="B17" s="10" t="s">
        <v>58</v>
      </c>
      <c r="C17" s="45" t="s">
        <v>109</v>
      </c>
      <c r="D17" s="45" t="s">
        <v>109</v>
      </c>
      <c r="E17" s="142" t="s">
        <v>109</v>
      </c>
      <c r="F17" s="45">
        <v>0</v>
      </c>
      <c r="G17" s="45">
        <v>4.0027513530525427</v>
      </c>
      <c r="H17" s="45">
        <v>4.3077135063762722</v>
      </c>
      <c r="I17" s="142">
        <v>-7.0794437204870997E-2</v>
      </c>
      <c r="J17" s="45">
        <v>0</v>
      </c>
      <c r="K17" s="140">
        <v>0.79579633000000005</v>
      </c>
      <c r="L17" s="140">
        <v>0.62405624000000004</v>
      </c>
      <c r="M17" s="142">
        <v>0.27519969995011984</v>
      </c>
    </row>
    <row r="18" spans="2:14" ht="15" customHeight="1" x14ac:dyDescent="0.35">
      <c r="B18" s="10" t="s">
        <v>36</v>
      </c>
      <c r="C18" s="45" t="s">
        <v>109</v>
      </c>
      <c r="D18" s="45" t="s">
        <v>109</v>
      </c>
      <c r="E18" s="142" t="s">
        <v>109</v>
      </c>
      <c r="F18" s="45">
        <v>0</v>
      </c>
      <c r="G18" s="45" t="s">
        <v>109</v>
      </c>
      <c r="H18" s="45" t="s">
        <v>109</v>
      </c>
      <c r="I18" s="142" t="s">
        <v>109</v>
      </c>
      <c r="J18" s="45">
        <v>0</v>
      </c>
      <c r="K18" s="140">
        <v>14.294033480000001</v>
      </c>
      <c r="L18" s="140">
        <v>11.912912710000002</v>
      </c>
      <c r="M18" s="142">
        <v>0.19987729516403041</v>
      </c>
    </row>
    <row r="19" spans="2:14" ht="15" customHeight="1" x14ac:dyDescent="0.35">
      <c r="B19" s="10" t="s">
        <v>37</v>
      </c>
      <c r="C19" s="45">
        <v>787.74900000000002</v>
      </c>
      <c r="D19" s="45">
        <v>678.67499999999995</v>
      </c>
      <c r="E19" s="142">
        <v>0.16071610122665492</v>
      </c>
      <c r="F19" s="45">
        <v>0</v>
      </c>
      <c r="G19" s="45">
        <v>97.661771421344739</v>
      </c>
      <c r="H19" s="45">
        <v>91.924426259446278</v>
      </c>
      <c r="I19" s="142">
        <v>6.2413717391125667E-2</v>
      </c>
      <c r="J19" s="45">
        <v>0</v>
      </c>
      <c r="K19" s="140">
        <v>3.7912843899999999</v>
      </c>
      <c r="L19" s="140">
        <v>3.13129861</v>
      </c>
      <c r="M19" s="142">
        <v>0.21077062976117755</v>
      </c>
    </row>
    <row r="20" spans="2:14" s="5" customFormat="1" ht="14.5" customHeight="1" x14ac:dyDescent="0.35">
      <c r="B20" s="47" t="s">
        <v>59</v>
      </c>
      <c r="C20" s="48">
        <f>+SUM(C15:C19)</f>
        <v>3467.576</v>
      </c>
      <c r="D20" s="48">
        <f>+SUM(D15:D19)</f>
        <v>3101.5959999999995</v>
      </c>
      <c r="E20" s="49">
        <f>+C20/D20-1</f>
        <v>0.11799731493076493</v>
      </c>
      <c r="F20" s="50"/>
      <c r="G20" s="48">
        <f>+SUM(G15:G19)</f>
        <v>229.79170404751068</v>
      </c>
      <c r="H20" s="48">
        <f>+SUM(H15:H19)</f>
        <v>222.55957272325961</v>
      </c>
      <c r="I20" s="49">
        <f>+G20/H20-1</f>
        <v>3.2495260643063073E-2</v>
      </c>
      <c r="J20" s="50"/>
      <c r="K20" s="141">
        <f>+SUM(K15:K19)</f>
        <v>28.141827470000003</v>
      </c>
      <c r="L20" s="141">
        <f>+SUM(L15:L19)</f>
        <v>23.630346000000003</v>
      </c>
      <c r="M20" s="49">
        <f>+K20/L20-1</f>
        <v>0.19091897638739597</v>
      </c>
      <c r="N20" s="6"/>
    </row>
  </sheetData>
  <mergeCells count="8">
    <mergeCell ref="B13:B14"/>
    <mergeCell ref="C13:E13"/>
    <mergeCell ref="G13:I13"/>
    <mergeCell ref="K13:M13"/>
    <mergeCell ref="B4:B5"/>
    <mergeCell ref="C4:E4"/>
    <mergeCell ref="G4:I4"/>
    <mergeCell ref="K4:M4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.</vt:lpstr>
      <vt:lpstr>SM</vt:lpstr>
      <vt:lpstr>MdH</vt:lpstr>
      <vt:lpstr>TxD</vt:lpstr>
      <vt:lpstr>SC</vt:lpstr>
      <vt:lpstr>RF</vt:lpstr>
      <vt:lpstr>SC CHILE</vt:lpstr>
      <vt:lpstr>SC ARG</vt:lpstr>
      <vt:lpstr>SC PERÚ</vt:lpstr>
      <vt:lpstr>SC COL</vt:lpstr>
      <vt:lpstr>Evolutivo SSS</vt:lpstr>
    </vt:vector>
  </TitlesOfParts>
  <Company>Cencosud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Torres Sousa, Mafalda</dc:creator>
  <cp:lastModifiedBy>Bentjerodt Martino, Oscar Gabriel</cp:lastModifiedBy>
  <dcterms:created xsi:type="dcterms:W3CDTF">2020-03-24T13:52:05Z</dcterms:created>
  <dcterms:modified xsi:type="dcterms:W3CDTF">2023-08-17T20:38:17Z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