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cnco-my.sharepoint.com/personal/mariasoledad_fernandez_cencosud_cl/Documents/Investor Cencosud/Press &amp; Presentaciones Q's/2023/2Q Cenco/Investor Kit/ESP/"/>
    </mc:Choice>
  </mc:AlternateContent>
  <xr:revisionPtr revIDLastSave="1069" documentId="8_{FD91D686-BEBC-447C-B5A0-D7401EF0EB49}" xr6:coauthVersionLast="47" xr6:coauthVersionMax="47" xr10:uidLastSave="{72BCAFBE-3DE1-4BDC-A0C4-867214D7F195}"/>
  <bookViews>
    <workbookView xWindow="28680" yWindow="-120" windowWidth="20730" windowHeight="11160" tabRatio="911" xr2:uid="{00000000-000D-0000-FFFF-FFFF00000000}"/>
  </bookViews>
  <sheets>
    <sheet name="." sheetId="61" r:id="rId1"/>
    <sheet name="EBITDA" sheetId="62" r:id="rId2"/>
    <sheet name="EERR Resumen" sheetId="71" r:id="rId3"/>
    <sheet name="EERR Q" sheetId="63" r:id="rId4"/>
    <sheet name="EERR Acumulado" sheetId="72" r:id="rId5"/>
    <sheet name="EERR x UN" sheetId="76" r:id="rId6"/>
    <sheet name="EEFF x País Q" sheetId="73" r:id="rId7"/>
    <sheet name="EEFF x País Acum" sheetId="74" r:id="rId8"/>
    <sheet name="Balance x Pais" sheetId="67" r:id="rId9"/>
    <sheet name="Flujo" sheetId="69" r:id="rId10"/>
    <sheet name="Balance Resumen" sheetId="66" r:id="rId11"/>
    <sheet name="dotacion y $ local" sheetId="2" state="hidden" r:id="rId12"/>
    <sheet name="Ratios" sheetId="68" r:id="rId13"/>
  </sheets>
  <externalReferences>
    <externalReference r:id="rId14"/>
    <externalReference r:id="rId15"/>
    <externalReference r:id="rId16"/>
    <externalReference r:id="rId17"/>
  </externalReferences>
  <definedNames>
    <definedName name="_Toc332286050" localSheetId="1">EBITDA!#REF!</definedName>
    <definedName name="_xlnm.Extract" localSheetId="0">#REF!</definedName>
    <definedName name="_xlnm.Extract" localSheetId="10">#REF!</definedName>
    <definedName name="_xlnm.Extract" localSheetId="8">#REF!</definedName>
    <definedName name="_xlnm.Extract" localSheetId="1">#REF!</definedName>
    <definedName name="_xlnm.Extract" localSheetId="7">#REF!</definedName>
    <definedName name="_xlnm.Extract" localSheetId="6">#REF!</definedName>
    <definedName name="_xlnm.Extract" localSheetId="4">#REF!</definedName>
    <definedName name="_xlnm.Extract" localSheetId="3">#REF!</definedName>
    <definedName name="_xlnm.Extract" localSheetId="2">#REF!</definedName>
    <definedName name="_xlnm.Extract" localSheetId="5">#REF!</definedName>
    <definedName name="_xlnm.Extract">#REF!</definedName>
    <definedName name="_xlnm.Print_Area" localSheetId="0">#REF!</definedName>
    <definedName name="_xlnm.Print_Area" localSheetId="10">#REF!</definedName>
    <definedName name="_xlnm.Print_Area" localSheetId="8">#REF!</definedName>
    <definedName name="_xlnm.Print_Area" localSheetId="1">#REF!</definedName>
    <definedName name="_xlnm.Print_Area" localSheetId="7">#REF!</definedName>
    <definedName name="_xlnm.Print_Area" localSheetId="6">#REF!</definedName>
    <definedName name="_xlnm.Print_Area" localSheetId="4">#REF!</definedName>
    <definedName name="_xlnm.Print_Area" localSheetId="3">#REF!</definedName>
    <definedName name="_xlnm.Print_Area" localSheetId="2">#REF!</definedName>
    <definedName name="_xlnm.Print_Area" localSheetId="5">#REF!</definedName>
    <definedName name="_xlnm.Print_Area">#REF!</definedName>
    <definedName name="_xlnm.Database" localSheetId="0">#REF!</definedName>
    <definedName name="_xlnm.Database" localSheetId="10">#REF!</definedName>
    <definedName name="_xlnm.Database" localSheetId="8">#REF!</definedName>
    <definedName name="_xlnm.Database" localSheetId="1">#REF!</definedName>
    <definedName name="_xlnm.Database" localSheetId="7">#REF!</definedName>
    <definedName name="_xlnm.Database" localSheetId="6">#REF!</definedName>
    <definedName name="_xlnm.Database" localSheetId="4">#REF!</definedName>
    <definedName name="_xlnm.Database" localSheetId="3">#REF!</definedName>
    <definedName name="_xlnm.Database" localSheetId="2">#REF!</definedName>
    <definedName name="_xlnm.Database" localSheetId="5">#REF!</definedName>
    <definedName name="_xlnm.Database">#REF!</definedName>
    <definedName name="EV__MEMORYCVW__LIBRO5_SOCIEDAD_REL" hidden="1">"I_A002"</definedName>
    <definedName name="EV__MEMORYCVW__LIBRO5_TIEMPO" hidden="1">"2008.DEC"</definedName>
    <definedName name="EV__MEMORYCVW__LIBRO5_TIPO_MOVIM" hidden="1">"F_CLO"</definedName>
    <definedName name="EV__MEMORYCVW__LIBRO5_VERSION" hidden="1">"ACTUAL"</definedName>
    <definedName name="EV__WBEVMODE__" hidden="1">0</definedName>
    <definedName name="felipe" localSheetId="0">#REF!</definedName>
    <definedName name="felipe" localSheetId="10">#REF!</definedName>
    <definedName name="felipe" localSheetId="8">#REF!</definedName>
    <definedName name="felipe" localSheetId="1">#REF!</definedName>
    <definedName name="felipe" localSheetId="4">#REF!</definedName>
    <definedName name="felipe" localSheetId="3">#REF!</definedName>
    <definedName name="felipe" localSheetId="2">#REF!</definedName>
    <definedName name="felipe" localSheetId="5">#REF!</definedName>
    <definedName name="felipe">#REF!</definedName>
    <definedName name="_xlnm.Recorder">[1]Macro1!$A$1:$A$65536</definedName>
    <definedName name="HIPERMERCADOS">[2]RESUMO!$A$5:$AJ$17</definedName>
    <definedName name="plotting.DialogEnd" localSheetId="0">#N/A</definedName>
    <definedName name="plotting.DialogEnd" localSheetId="10">#N/A</definedName>
    <definedName name="plotting.DialogEnd" localSheetId="8">#N/A</definedName>
    <definedName name="plotting.DialogEnd" localSheetId="1">#N/A</definedName>
    <definedName name="plotting.DialogEnd" localSheetId="4">#N/A</definedName>
    <definedName name="plotting.DialogEnd" localSheetId="3">#N/A</definedName>
    <definedName name="plotting.DialogEnd" localSheetId="2">[3]!plotting.DialogEnd</definedName>
    <definedName name="plotting.DialogEnd" localSheetId="5">[3]!plotting.DialogEnd</definedName>
    <definedName name="plotting.DialogEnd" localSheetId="9">#N/A</definedName>
    <definedName name="plotting.DialogEnd">[0]!plotting.DialogEnd</definedName>
    <definedName name="plotting.DialogOK" localSheetId="0">#N/A</definedName>
    <definedName name="plotting.DialogOK" localSheetId="10">#N/A</definedName>
    <definedName name="plotting.DialogOK" localSheetId="8">#N/A</definedName>
    <definedName name="plotting.DialogOK" localSheetId="1">#N/A</definedName>
    <definedName name="plotting.DialogOK" localSheetId="4">#N/A</definedName>
    <definedName name="plotting.DialogOK" localSheetId="3">#N/A</definedName>
    <definedName name="plotting.DialogOK" localSheetId="2">[3]!plotting.DialogOK</definedName>
    <definedName name="plotting.DialogOK" localSheetId="5">[3]!plotting.DialogOK</definedName>
    <definedName name="plotting.DialogOK" localSheetId="9">#N/A</definedName>
    <definedName name="plotting.DialogOK">[0]!plotting.DialogOK</definedName>
    <definedName name="_xlnm.Print_Titles" localSheetId="0">#REF!</definedName>
    <definedName name="_xlnm.Print_Titles" localSheetId="10">#REF!</definedName>
    <definedName name="_xlnm.Print_Titles" localSheetId="8">#REF!</definedName>
    <definedName name="_xlnm.Print_Titles" localSheetId="1">#REF!</definedName>
    <definedName name="_xlnm.Print_Titles" localSheetId="7">#REF!</definedName>
    <definedName name="_xlnm.Print_Titles" localSheetId="6">#REF!</definedName>
    <definedName name="_xlnm.Print_Titles" localSheetId="4">#REF!</definedName>
    <definedName name="_xlnm.Print_Titles" localSheetId="3">#REF!</definedName>
    <definedName name="_xlnm.Print_Titles" localSheetId="2">#REF!</definedName>
    <definedName name="_xlnm.Print_Titles" localSheetId="5">#REF!</definedName>
    <definedName name="_xlnm.Print_Titles">#REF!</definedName>
    <definedName name="VA_ircso">[4]Passivo!A$18-[4]Passivo!XFC$18</definedName>
    <definedName name="VA_muhip">[4]Ativo!A$26-[4]Ativo!XFC$26</definedName>
    <definedName name="VA_notas">[4]Ativo!A$16-[4]Ativo!XFC$16</definedName>
    <definedName name="VA_obrcp">[4]Passivo!A$12-[4]Passivo!XFC$12</definedName>
    <definedName name="VA_obrlp">[4]Passivo!A$38-[4]Passivo!XFC$38</definedName>
    <definedName name="VA_ocpcp">[4]Passivo!A$23-[4]Passivo!XFC$23</definedName>
    <definedName name="VA_ocplp">[4]Passivo!A$32-[4]Passivo!XFC$32</definedName>
    <definedName name="VA_partic">[4]Passivo!A$22-[4]Passivo!XFC$22</definedName>
    <definedName name="VA_provi">[4]Ativo!A$13-[4]Ativo!XFC$13</definedName>
    <definedName name="VA_realp">[4]Ativo!A$32-[4]Ativo!XFC$32+[4]Ativo!A$18-[4]Ativo!XFC$18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3" i="66" l="1"/>
  <c r="C13" i="66"/>
  <c r="H13" i="67" l="1"/>
  <c r="G13" i="67"/>
  <c r="I13" i="67" s="1"/>
  <c r="D13" i="67"/>
  <c r="K13" i="67"/>
  <c r="C13" i="67"/>
  <c r="E13" i="67" s="1"/>
  <c r="L13" i="67"/>
  <c r="M13" i="67" s="1"/>
  <c r="M31" i="76"/>
  <c r="M27" i="76"/>
  <c r="M44" i="76" s="1"/>
  <c r="M55" i="76" s="1"/>
  <c r="M72" i="76" s="1"/>
  <c r="K27" i="76"/>
  <c r="K44" i="76" s="1"/>
  <c r="K55" i="76" s="1"/>
  <c r="K72" i="76" s="1"/>
  <c r="J27" i="76"/>
  <c r="J44" i="76" s="1"/>
  <c r="J55" i="76" s="1"/>
  <c r="J72" i="76" s="1"/>
  <c r="G27" i="76"/>
  <c r="G44" i="76" s="1"/>
  <c r="G55" i="76" s="1"/>
  <c r="G72" i="76" s="1"/>
  <c r="E27" i="76"/>
  <c r="E44" i="76" s="1"/>
  <c r="E55" i="76" s="1"/>
  <c r="E72" i="76" s="1"/>
  <c r="D27" i="76"/>
  <c r="D44" i="76" s="1"/>
  <c r="D55" i="76" s="1"/>
  <c r="D72" i="76" s="1"/>
  <c r="G15" i="76"/>
  <c r="M8" i="76"/>
  <c r="G8" i="76"/>
  <c r="G88" i="76" l="1"/>
  <c r="G20" i="76"/>
  <c r="M74" i="76"/>
  <c r="M18" i="76"/>
  <c r="G82" i="76"/>
  <c r="G85" i="76"/>
  <c r="G89" i="76"/>
  <c r="M35" i="76"/>
  <c r="M47" i="76"/>
  <c r="K32" i="76"/>
  <c r="K40" i="76" s="1"/>
  <c r="G81" i="76"/>
  <c r="M60" i="76"/>
  <c r="G21" i="76"/>
  <c r="E12" i="76"/>
  <c r="E23" i="76" s="1"/>
  <c r="M10" i="76"/>
  <c r="G38" i="76"/>
  <c r="M65" i="76"/>
  <c r="J32" i="76"/>
  <c r="J40" i="76" s="1"/>
  <c r="K78" i="76"/>
  <c r="M14" i="76"/>
  <c r="M16" i="76"/>
  <c r="M58" i="76"/>
  <c r="M76" i="76"/>
  <c r="M33" i="76"/>
  <c r="G47" i="76"/>
  <c r="M67" i="76"/>
  <c r="M48" i="76"/>
  <c r="G31" i="76"/>
  <c r="G37" i="76"/>
  <c r="G48" i="76"/>
  <c r="G67" i="76"/>
  <c r="M87" i="76"/>
  <c r="M17" i="76"/>
  <c r="G80" i="76"/>
  <c r="M34" i="76"/>
  <c r="M50" i="76"/>
  <c r="K12" i="76"/>
  <c r="K23" i="76" s="1"/>
  <c r="G11" i="76"/>
  <c r="G30" i="76"/>
  <c r="K36" i="76"/>
  <c r="M46" i="76"/>
  <c r="M80" i="76"/>
  <c r="M6" i="76"/>
  <c r="G35" i="76"/>
  <c r="M63" i="76"/>
  <c r="G14" i="76"/>
  <c r="G16" i="76"/>
  <c r="M30" i="76"/>
  <c r="E51" i="76"/>
  <c r="G87" i="76"/>
  <c r="K61" i="76"/>
  <c r="K70" i="76" s="1"/>
  <c r="K66" i="76"/>
  <c r="J84" i="76"/>
  <c r="G10" i="76"/>
  <c r="J19" i="76"/>
  <c r="G18" i="76"/>
  <c r="J36" i="76"/>
  <c r="K84" i="76"/>
  <c r="G7" i="76"/>
  <c r="G9" i="76"/>
  <c r="G17" i="76"/>
  <c r="G50" i="76"/>
  <c r="M59" i="76"/>
  <c r="M64" i="76"/>
  <c r="E78" i="76"/>
  <c r="E90" i="76" s="1"/>
  <c r="D12" i="76"/>
  <c r="D23" i="76" s="1"/>
  <c r="G22" i="76"/>
  <c r="J78" i="76"/>
  <c r="M7" i="76"/>
  <c r="J12" i="76"/>
  <c r="J23" i="76" s="1"/>
  <c r="M29" i="76"/>
  <c r="G34" i="76"/>
  <c r="G39" i="76"/>
  <c r="M62" i="76"/>
  <c r="J66" i="76"/>
  <c r="D78" i="76"/>
  <c r="G74" i="76"/>
  <c r="G76" i="76"/>
  <c r="M86" i="76"/>
  <c r="M22" i="76"/>
  <c r="M38" i="76"/>
  <c r="M9" i="76"/>
  <c r="K19" i="76"/>
  <c r="D36" i="76"/>
  <c r="G33" i="76"/>
  <c r="K90" i="76"/>
  <c r="D51" i="76"/>
  <c r="G46" i="76"/>
  <c r="E61" i="76"/>
  <c r="E70" i="76" s="1"/>
  <c r="M69" i="76"/>
  <c r="M11" i="76"/>
  <c r="D19" i="76"/>
  <c r="M15" i="76"/>
  <c r="M21" i="76"/>
  <c r="E36" i="76"/>
  <c r="M39" i="76"/>
  <c r="E66" i="76"/>
  <c r="G75" i="76"/>
  <c r="M20" i="76"/>
  <c r="M57" i="76"/>
  <c r="J61" i="76"/>
  <c r="M13" i="76"/>
  <c r="E19" i="76"/>
  <c r="D32" i="76"/>
  <c r="G29" i="76"/>
  <c r="E84" i="76"/>
  <c r="M82" i="76"/>
  <c r="D84" i="76"/>
  <c r="M85" i="76"/>
  <c r="G86" i="76"/>
  <c r="G6" i="76"/>
  <c r="G13" i="76"/>
  <c r="E32" i="76"/>
  <c r="M37" i="76"/>
  <c r="G57" i="76"/>
  <c r="G58" i="76"/>
  <c r="G59" i="76"/>
  <c r="G60" i="76"/>
  <c r="D61" i="76"/>
  <c r="D70" i="76" s="1"/>
  <c r="G62" i="76"/>
  <c r="G63" i="76"/>
  <c r="G64" i="76"/>
  <c r="G65" i="76"/>
  <c r="D66" i="76"/>
  <c r="G69" i="76"/>
  <c r="M88" i="76"/>
  <c r="M89" i="76"/>
  <c r="J51" i="76"/>
  <c r="K51" i="76"/>
  <c r="M19" i="76" l="1"/>
  <c r="M32" i="76"/>
  <c r="M78" i="76"/>
  <c r="G12" i="76"/>
  <c r="M84" i="76"/>
  <c r="M36" i="76"/>
  <c r="J90" i="76"/>
  <c r="M12" i="76"/>
  <c r="G70" i="76"/>
  <c r="M23" i="76"/>
  <c r="E40" i="76"/>
  <c r="M61" i="76"/>
  <c r="J70" i="76"/>
  <c r="M51" i="76"/>
  <c r="G19" i="76"/>
  <c r="M66" i="76"/>
  <c r="M90" i="76"/>
  <c r="M40" i="76"/>
  <c r="G66" i="76"/>
  <c r="G84" i="76"/>
  <c r="G32" i="76"/>
  <c r="D40" i="76"/>
  <c r="G61" i="76"/>
  <c r="G36" i="76"/>
  <c r="G51" i="76"/>
  <c r="G78" i="76"/>
  <c r="D90" i="76"/>
  <c r="G23" i="76"/>
  <c r="G40" i="76" l="1"/>
  <c r="G90" i="76"/>
  <c r="M70" i="76"/>
  <c r="E17" i="66" l="1"/>
  <c r="E16" i="66" l="1"/>
  <c r="E18" i="66"/>
  <c r="E9" i="66" l="1"/>
  <c r="E8" i="66"/>
  <c r="E12" i="66" l="1"/>
  <c r="E13" i="66" l="1"/>
  <c r="E14" i="66" l="1"/>
  <c r="E15" i="66"/>
  <c r="E19" i="66" l="1"/>
  <c r="E11" i="66" l="1"/>
  <c r="E10" i="66"/>
  <c r="E12" i="68" l="1"/>
  <c r="D5" i="67"/>
  <c r="D4" i="68" s="1"/>
  <c r="D12" i="68" s="1"/>
  <c r="C5" i="67"/>
  <c r="G5" i="67" s="1"/>
  <c r="K5" i="67" s="1"/>
  <c r="I29" i="63"/>
  <c r="G29" i="63"/>
  <c r="G5" i="71"/>
  <c r="H5" i="71"/>
  <c r="H5" i="67" l="1"/>
  <c r="L5" i="67" s="1"/>
  <c r="C4" i="68"/>
  <c r="C12" i="68" s="1"/>
  <c r="F4" i="2"/>
  <c r="O2" i="2"/>
  <c r="K2" i="2"/>
  <c r="C3" i="2"/>
  <c r="G3" i="2" s="1"/>
  <c r="B3" i="2"/>
  <c r="K3" i="2"/>
  <c r="O3" i="2" s="1"/>
  <c r="B2" i="2"/>
  <c r="F2" i="2"/>
  <c r="D3" i="2"/>
  <c r="H3" i="2" s="1"/>
  <c r="L12" i="2"/>
  <c r="K12" i="2"/>
  <c r="C12" i="2"/>
  <c r="B12" i="2"/>
  <c r="P5" i="2"/>
  <c r="P6" i="2"/>
  <c r="P7" i="2"/>
  <c r="P8" i="2"/>
  <c r="O6" i="2"/>
  <c r="O8" i="2"/>
  <c r="H6" i="2"/>
  <c r="Q6" i="2" s="1"/>
  <c r="H8" i="2"/>
  <c r="Q8" i="2" s="1"/>
  <c r="D21" i="2"/>
  <c r="M21" i="2" s="1"/>
  <c r="D22" i="2"/>
  <c r="M22" i="2"/>
  <c r="D23" i="2"/>
  <c r="M23" i="2" s="1"/>
  <c r="D24" i="2"/>
  <c r="M24" i="2" s="1"/>
  <c r="D25" i="2"/>
  <c r="M25" i="2" s="1"/>
  <c r="D20" i="2"/>
  <c r="M20" i="2" s="1"/>
  <c r="L20" i="2"/>
  <c r="L21" i="2"/>
  <c r="L22" i="2"/>
  <c r="L23" i="2"/>
  <c r="L24" i="2"/>
  <c r="L25" i="2"/>
  <c r="K21" i="2"/>
  <c r="K22" i="2"/>
  <c r="K23" i="2"/>
  <c r="K24" i="2"/>
  <c r="K25" i="2"/>
  <c r="K20" i="2"/>
  <c r="C26" i="2"/>
  <c r="L26" i="2" s="1"/>
  <c r="B26" i="2"/>
  <c r="K26" i="2" s="1"/>
  <c r="C18" i="2"/>
  <c r="L18" i="2" s="1"/>
  <c r="B18" i="2"/>
  <c r="K18" i="2" s="1"/>
  <c r="L13" i="2"/>
  <c r="L14" i="2"/>
  <c r="L15" i="2"/>
  <c r="L16" i="2"/>
  <c r="L17" i="2"/>
  <c r="K14" i="2"/>
  <c r="K15" i="2"/>
  <c r="K16" i="2"/>
  <c r="K17" i="2"/>
  <c r="K13" i="2"/>
  <c r="D14" i="2"/>
  <c r="M14" i="2" s="1"/>
  <c r="D15" i="2"/>
  <c r="M15" i="2" s="1"/>
  <c r="D16" i="2"/>
  <c r="M16" i="2" s="1"/>
  <c r="D17" i="2"/>
  <c r="M17" i="2" s="1"/>
  <c r="D13" i="2"/>
  <c r="M13" i="2" s="1"/>
  <c r="L8" i="2"/>
  <c r="L7" i="2"/>
  <c r="L6" i="2"/>
  <c r="D8" i="2"/>
  <c r="M8" i="2" s="1"/>
  <c r="K8" i="2"/>
  <c r="L5" i="2"/>
  <c r="K6" i="2"/>
  <c r="D6" i="2"/>
  <c r="M6" i="2" s="1"/>
  <c r="K7" i="2"/>
  <c r="D7" i="2"/>
  <c r="M7" i="2" s="1"/>
  <c r="G4" i="2"/>
  <c r="P4" i="2" s="1"/>
  <c r="D5" i="2"/>
  <c r="M5" i="2" s="1"/>
  <c r="K5" i="2"/>
  <c r="H5" i="2"/>
  <c r="Q5" i="2" s="1"/>
  <c r="O5" i="2"/>
  <c r="H7" i="2"/>
  <c r="Q7" i="2" s="1"/>
  <c r="O7" i="2"/>
  <c r="L3" i="2"/>
  <c r="P3" i="2" s="1"/>
  <c r="D12" i="2"/>
  <c r="M12" i="2" s="1"/>
  <c r="M3" i="2"/>
  <c r="Q3" i="2" s="1"/>
  <c r="D26" i="2"/>
  <c r="M26" i="2" s="1"/>
  <c r="D18" i="2"/>
  <c r="M18" i="2" s="1"/>
  <c r="F3" i="2"/>
  <c r="C4" i="2"/>
  <c r="H4" i="2"/>
  <c r="Q4" i="2" s="1"/>
  <c r="O4" i="2"/>
  <c r="B4" i="2"/>
  <c r="K4" i="2" s="1"/>
  <c r="D4" i="2" l="1"/>
  <c r="M4" i="2" s="1"/>
  <c r="L4" i="2"/>
  <c r="N10" i="71" l="1"/>
  <c r="M13" i="71" l="1"/>
  <c r="Q13" i="71" l="1"/>
  <c r="L13" i="71" l="1"/>
  <c r="N13" i="71" s="1"/>
  <c r="P13" i="71" l="1"/>
  <c r="R13" i="71" s="1"/>
  <c r="C22" i="73" l="1"/>
  <c r="C33" i="74" l="1"/>
  <c r="D33" i="74" l="1"/>
  <c r="C33" i="73" l="1"/>
  <c r="D22" i="73" l="1"/>
  <c r="D33" i="73" l="1"/>
  <c r="E33" i="74" l="1"/>
  <c r="H33" i="74" s="1"/>
  <c r="E33" i="73"/>
  <c r="H33" i="73" s="1"/>
  <c r="Q18" i="74"/>
  <c r="F33" i="74" l="1"/>
  <c r="F33" i="73"/>
</calcChain>
</file>

<file path=xl/sharedStrings.xml><?xml version="1.0" encoding="utf-8"?>
<sst xmlns="http://schemas.openxmlformats.org/spreadsheetml/2006/main" count="770" uniqueCount="221">
  <si>
    <t>TABLAS DETALLE FINANCIERO</t>
  </si>
  <si>
    <t>EBITDA</t>
  </si>
  <si>
    <t>%</t>
  </si>
  <si>
    <t>Ganancia (pérdida)</t>
  </si>
  <si>
    <t>Costo financiero neto</t>
  </si>
  <si>
    <t>Resultado unidades de indexación</t>
  </si>
  <si>
    <t>Resultado de variación de TC</t>
  </si>
  <si>
    <t>Impuesto a la renta</t>
  </si>
  <si>
    <t>Depreciación y Amortización</t>
  </si>
  <si>
    <t>Revaluación de activos</t>
  </si>
  <si>
    <t>SM</t>
  </si>
  <si>
    <t>CC</t>
  </si>
  <si>
    <t>MdH</t>
  </si>
  <si>
    <t>TxD</t>
  </si>
  <si>
    <t>SF</t>
  </si>
  <si>
    <t>Otros</t>
  </si>
  <si>
    <t>Resultado neto</t>
  </si>
  <si>
    <t>Gastos financieros (neto)</t>
  </si>
  <si>
    <t>EBIT</t>
  </si>
  <si>
    <t>Diferencias de cambio</t>
  </si>
  <si>
    <t>Ganancia por unidades de reajuste</t>
  </si>
  <si>
    <t>EERR RESUMEN</t>
  </si>
  <si>
    <t>Reportado</t>
  </si>
  <si>
    <t>Excl. IAS29</t>
  </si>
  <si>
    <t>Margen Bruto</t>
  </si>
  <si>
    <t>ESTADO DE RESULTADOS CONSOLIDADO TRIMESTRE</t>
  </si>
  <si>
    <t>Var a/a</t>
  </si>
  <si>
    <t>(C)</t>
  </si>
  <si>
    <t>(D)</t>
  </si>
  <si>
    <t xml:space="preserve">(A)-(C)-(D) </t>
  </si>
  <si>
    <t xml:space="preserve">(B)-(E)-(F) </t>
  </si>
  <si>
    <t>∆ %</t>
  </si>
  <si>
    <t>Efecto Inflación</t>
  </si>
  <si>
    <t>Efecto Conversión</t>
  </si>
  <si>
    <t>Ingresos</t>
  </si>
  <si>
    <t>Costo de Ventas</t>
  </si>
  <si>
    <t>Ganancia Bruta</t>
  </si>
  <si>
    <t>Gasto de Administración y Ventas</t>
  </si>
  <si>
    <t>Otros ingresos, por función</t>
  </si>
  <si>
    <t>Otras ganancias (pérdidas)</t>
  </si>
  <si>
    <t>Resultado Operacional</t>
  </si>
  <si>
    <t>Participación ganancias (pérdidas) de asociadas</t>
  </si>
  <si>
    <t>Costo Financiero Neto</t>
  </si>
  <si>
    <t>Variaciones tipo de cambio</t>
  </si>
  <si>
    <t>Resultado por Unidades de Reajuste</t>
  </si>
  <si>
    <t>Resultado No Operacional</t>
  </si>
  <si>
    <t>Resultado antes de impuestos</t>
  </si>
  <si>
    <t>EBITDA Ajustado</t>
  </si>
  <si>
    <t>Margen EBITDA Ajustado (%)</t>
  </si>
  <si>
    <t>Revaluación de Activos</t>
  </si>
  <si>
    <t>Impuesto diferido Revaluación de Activos</t>
  </si>
  <si>
    <t>Efecto neto Revaluación Activos</t>
  </si>
  <si>
    <t>ESTADOS FINANCIEROS POR NEGOCIO Y PAÍS</t>
  </si>
  <si>
    <t>ML ∆ %</t>
  </si>
  <si>
    <t>CLP MM</t>
  </si>
  <si>
    <t>Chile</t>
  </si>
  <si>
    <t>Argentina</t>
  </si>
  <si>
    <t>Brasil</t>
  </si>
  <si>
    <t>Perú</t>
  </si>
  <si>
    <t>Colombia</t>
  </si>
  <si>
    <t>Resultado Bruto</t>
  </si>
  <si>
    <t>Mejoramiento del Hogar</t>
  </si>
  <si>
    <t>Tiendas por Departamento</t>
  </si>
  <si>
    <t>Centros Comerciales</t>
  </si>
  <si>
    <t>Servicios Financieros</t>
  </si>
  <si>
    <t>Dep &amp; Amortizaciones</t>
  </si>
  <si>
    <t>BALANCE CONSOLIDADO</t>
  </si>
  <si>
    <t>MM CLP</t>
  </si>
  <si>
    <t>Activos Corrientes</t>
  </si>
  <si>
    <t>Activos Corrientes, Total</t>
  </si>
  <si>
    <t>Activos No Corrientes, Total</t>
  </si>
  <si>
    <t xml:space="preserve">TOTAL ACTIVOS </t>
  </si>
  <si>
    <t>Pasivos Corrientes</t>
  </si>
  <si>
    <t>Pasivos Corrientes, Total</t>
  </si>
  <si>
    <t>Pasivos No Corrientes, Total</t>
  </si>
  <si>
    <t>TOTAL PASIVOS</t>
  </si>
  <si>
    <t>Patrimonio atribuible a los propietarios de la controladora</t>
  </si>
  <si>
    <t>Participaciones no controladoras</t>
  </si>
  <si>
    <t>PATRIMONIO TOTAL</t>
  </si>
  <si>
    <t>TOTAL PATRIMONIO Y PASIVOS</t>
  </si>
  <si>
    <t>REVENUES IN LOCAL CURRENCY</t>
  </si>
  <si>
    <t>INGRESOS EN MONEDA LOCAL</t>
  </si>
  <si>
    <t>Chile (CLP MM)</t>
  </si>
  <si>
    <t>Argentina (ARS MM)</t>
  </si>
  <si>
    <t>Brazil (BRL MM)</t>
  </si>
  <si>
    <t>Brasil (BRL MM)</t>
  </si>
  <si>
    <t>Peru (PEN MM)</t>
  </si>
  <si>
    <t>Perú (PEN MM)</t>
  </si>
  <si>
    <t>Colombia (COP MM)</t>
  </si>
  <si>
    <t>EMPLOYEES (FULL TIME BASIS)</t>
  </si>
  <si>
    <t>EMPLEADOS (TIEMPO COMPLETO)</t>
  </si>
  <si>
    <t>BY COUNTRY</t>
  </si>
  <si>
    <t>POR PAÍS</t>
  </si>
  <si>
    <t>Brazil</t>
  </si>
  <si>
    <t>Peru</t>
  </si>
  <si>
    <t>Total</t>
  </si>
  <si>
    <t>BY BUSINESS</t>
  </si>
  <si>
    <t>POR NEGOCIO</t>
  </si>
  <si>
    <t>Supermarkets</t>
  </si>
  <si>
    <t>Supermercados</t>
  </si>
  <si>
    <t>Home Improvement</t>
  </si>
  <si>
    <t>Department Stores</t>
  </si>
  <si>
    <t>Shopping Centers</t>
  </si>
  <si>
    <t>Financial Services</t>
  </si>
  <si>
    <t>Support Areas</t>
  </si>
  <si>
    <t>Áreas de Apoyo</t>
  </si>
  <si>
    <t>RATIOS</t>
  </si>
  <si>
    <t>Total Pasivos Financieros</t>
  </si>
  <si>
    <t>(-) efectivo y equivalentes al efectivo</t>
  </si>
  <si>
    <t>(-) otros activos financieros, corrientes y no corrientes</t>
  </si>
  <si>
    <t>Deuda Financiera Neta</t>
  </si>
  <si>
    <t xml:space="preserve">Total pasivos por arrendamientos </t>
  </si>
  <si>
    <t>Deuda Financiera Neta reportada</t>
  </si>
  <si>
    <t>(en veces)</t>
  </si>
  <si>
    <t>Deuda Financiera Neta / EBITDA Ajustado</t>
  </si>
  <si>
    <t>Deuda Financiera Bruta / EBITDA Ajustado</t>
  </si>
  <si>
    <t>Cobertura de Gastos Financieros</t>
  </si>
  <si>
    <t>Deuda Financiera / Patrimonio</t>
  </si>
  <si>
    <t>Total Pasivos / Patrimonio</t>
  </si>
  <si>
    <t>Activos Corrientes / Pasivos Corrientes</t>
  </si>
  <si>
    <t>FLUJO DE EFECTIVO</t>
  </si>
  <si>
    <t>Flujo de actividades de operación</t>
  </si>
  <si>
    <t>Flujo de actividades de inversión</t>
  </si>
  <si>
    <t>Flujo de actividades de financiamiento</t>
  </si>
  <si>
    <t>Consolidado</t>
  </si>
  <si>
    <t>Ajuste IAS29</t>
  </si>
  <si>
    <t>Ajuste Inflación</t>
  </si>
  <si>
    <t>Ajuste Conversión</t>
  </si>
  <si>
    <t>GAV</t>
  </si>
  <si>
    <t>Excl IAS29</t>
  </si>
  <si>
    <t>Res. Operacional</t>
  </si>
  <si>
    <t>Mg EBITDA Ajustado</t>
  </si>
  <si>
    <t>Particip. Asociadas</t>
  </si>
  <si>
    <t>TOTAL</t>
  </si>
  <si>
    <t xml:space="preserve">MM CLP </t>
  </si>
  <si>
    <t>2T22</t>
  </si>
  <si>
    <t>CLP millones</t>
  </si>
  <si>
    <t xml:space="preserve">Var % </t>
  </si>
  <si>
    <t>Var %</t>
  </si>
  <si>
    <t>Ingresos Online</t>
  </si>
  <si>
    <t>Ingresos Offline</t>
  </si>
  <si>
    <t xml:space="preserve">Total Ingresos </t>
  </si>
  <si>
    <t xml:space="preserve">Ganancia Bruta </t>
  </si>
  <si>
    <t>Margen GAV</t>
  </si>
  <si>
    <t xml:space="preserve">R. Operacional </t>
  </si>
  <si>
    <t xml:space="preserve">R. No operacional </t>
  </si>
  <si>
    <t xml:space="preserve">Impuestos </t>
  </si>
  <si>
    <t>Utilidad</t>
  </si>
  <si>
    <t>EBITDA Ajust.</t>
  </si>
  <si>
    <t>Mg EBITDA Ajust.</t>
  </si>
  <si>
    <t>1 Otros incluye ingresos de Centros Comerciales, Servicios Financieros y Otros administrativos</t>
  </si>
  <si>
    <t>Millones de CLP</t>
  </si>
  <si>
    <t>6M22</t>
  </si>
  <si>
    <t>MDH</t>
  </si>
  <si>
    <t>RF</t>
  </si>
  <si>
    <t>EBITDA ajustado</t>
  </si>
  <si>
    <t>millones de CLP</t>
  </si>
  <si>
    <t>IAS 29 (jun-22)</t>
  </si>
  <si>
    <t>Utilidad (pérdida)</t>
  </si>
  <si>
    <t>Utilidad (pérdida) de la controladora</t>
  </si>
  <si>
    <t>Utilidad (pérdida) de minoritarias</t>
  </si>
  <si>
    <t>Total Activos</t>
  </si>
  <si>
    <t>Total Pasivos</t>
  </si>
  <si>
    <t>Total Patrimonio</t>
  </si>
  <si>
    <t>YTD22</t>
  </si>
  <si>
    <t>Estados Financieros por Unidad de Negocio</t>
  </si>
  <si>
    <t>Estado de Resultados Trimestre</t>
  </si>
  <si>
    <t>Estado de Resultados Resumen</t>
  </si>
  <si>
    <t>Estado de Resultados YTD</t>
  </si>
  <si>
    <t>Balance Resumen</t>
  </si>
  <si>
    <t>Balance por País</t>
  </si>
  <si>
    <t>Ratios</t>
  </si>
  <si>
    <t>Flujo</t>
  </si>
  <si>
    <t>Trimestre</t>
  </si>
  <si>
    <t>ESTADO DE RESULTADOS CONSOLIDADO ACUMULADO</t>
  </si>
  <si>
    <t>IAS 29 (6M22)</t>
  </si>
  <si>
    <t>Variación vs 2021</t>
  </si>
  <si>
    <t>CLP</t>
  </si>
  <si>
    <t>Supermercado</t>
  </si>
  <si>
    <t>ESTADOS FINANCIEROS POR PAÍS TRIMESTRE</t>
  </si>
  <si>
    <t>ESTADOS FINANCIEROS POR PAÍS ACUMULADO</t>
  </si>
  <si>
    <t>Estados Financieros por País Trimestre</t>
  </si>
  <si>
    <t>Estados Financieros por País Acumulado</t>
  </si>
  <si>
    <t>2T23</t>
  </si>
  <si>
    <t>6M23</t>
  </si>
  <si>
    <t>IAS 29 (6M23)</t>
  </si>
  <si>
    <t>En milllones de pesos chilenos al 30 de junio de 2023</t>
  </si>
  <si>
    <t>IAS 29 (jun-23)</t>
  </si>
  <si>
    <t>Var. vs 2022</t>
  </si>
  <si>
    <t>Variación vs 2022</t>
  </si>
  <si>
    <t>En millones de pesos chilenos al 30 de junio de 2023</t>
  </si>
  <si>
    <t>En millones de pesos chilenos al 30 de junio 2023</t>
  </si>
  <si>
    <t>YTD23</t>
  </si>
  <si>
    <t>EBITDA AJUSTADO</t>
  </si>
  <si>
    <r>
      <t>Otros Ingresos</t>
    </r>
    <r>
      <rPr>
        <vertAlign val="superscript"/>
        <sz val="11"/>
        <rFont val="Calibri Light"/>
        <family val="2"/>
      </rPr>
      <t>1</t>
    </r>
  </si>
  <si>
    <t>Nota: La venta online y física en la sección "Reportado" es reflejo de una asignación proporcional de los efectos de hiperinflación y conversión de moneda tanto a la venta física como online. Se podría considerar un estimado.</t>
  </si>
  <si>
    <t>Acumulado 6M23</t>
  </si>
  <si>
    <t>(A)</t>
  </si>
  <si>
    <t>(B)</t>
  </si>
  <si>
    <t>EEUU</t>
  </si>
  <si>
    <t>N.A.</t>
  </si>
  <si>
    <t>Shopping</t>
  </si>
  <si>
    <t>N.A</t>
  </si>
  <si>
    <t>Rf</t>
  </si>
  <si>
    <t>Uruguay</t>
  </si>
  <si>
    <t>(CLP millones)</t>
  </si>
  <si>
    <t xml:space="preserve">Total </t>
  </si>
  <si>
    <r>
      <rPr>
        <vertAlign val="superscript"/>
        <sz val="11"/>
        <color theme="1"/>
        <rFont val="Calibri Light"/>
        <family val="2"/>
      </rPr>
      <t xml:space="preserve">1 </t>
    </r>
    <r>
      <rPr>
        <sz val="11"/>
        <color theme="1"/>
        <rFont val="Calibri Light"/>
        <family val="2"/>
      </rPr>
      <t>Otros incluye ingresos de Centros Comerciales, Servicios Financieros y Otros administrativos</t>
    </r>
  </si>
  <si>
    <t>Efecto Neto Revaluación Activos</t>
  </si>
  <si>
    <r>
      <t xml:space="preserve">INGRESOS
</t>
    </r>
    <r>
      <rPr>
        <b/>
        <i/>
        <sz val="11"/>
        <color rgb="FF0080FF"/>
        <rFont val="Calibri Light"/>
        <family val="2"/>
      </rPr>
      <t>CLP millones</t>
    </r>
  </si>
  <si>
    <r>
      <t xml:space="preserve">EBITDA Ajustado
</t>
    </r>
    <r>
      <rPr>
        <b/>
        <i/>
        <sz val="11"/>
        <color rgb="FF0080FF"/>
        <rFont val="Calibri Light"/>
        <family val="2"/>
      </rPr>
      <t>CLP millones</t>
    </r>
  </si>
  <si>
    <t>105 bps</t>
  </si>
  <si>
    <t>-92 bps</t>
  </si>
  <si>
    <t>63 bps</t>
  </si>
  <si>
    <t>-104 bps</t>
  </si>
  <si>
    <t>108 bps</t>
  </si>
  <si>
    <t>168 bps</t>
  </si>
  <si>
    <t>23 bps</t>
  </si>
  <si>
    <t>38 bps</t>
  </si>
  <si>
    <t>-212 bps</t>
  </si>
  <si>
    <t>-248 bps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</si>
</sst>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9">
    <numFmt numFmtId="41" formatCode="_ * #,##0_ ;_ * \-#,##0_ ;_ * &quot;-&quot;_ ;_ @_ "/>
    <numFmt numFmtId="43" formatCode="_ * #,##0.00_ ;_ * \-#,##0.00_ ;_ * &quot;-&quot;??_ ;_ @_ "/>
    <numFmt numFmtId="164" formatCode="_-* #,##0.00\ _€_-;\-* #,##0.00\ _€_-;_-* &quot;-&quot;??\ _€_-;_-@_-"/>
    <numFmt numFmtId="165" formatCode="&quot;$&quot;#,##0;\-&quot;$&quot;#,##0"/>
    <numFmt numFmtId="166" formatCode="_-* #,##0.00_-;\-* #,##0.00_-;_-* &quot;-&quot;??_-;_-@_-"/>
    <numFmt numFmtId="167" formatCode="&quot;$&quot;#,##0_);\(&quot;$&quot;#,##0\)"/>
    <numFmt numFmtId="168" formatCode="_(* #,##0_);_(* \(#,##0\);_(* &quot;-&quot;_);_(@_)"/>
    <numFmt numFmtId="169" formatCode="_(* #,##0.00_);_(* \(#,##0.00\);_(* &quot;-&quot;??_);_(@_)"/>
    <numFmt numFmtId="170" formatCode="_ * #,##0_ ;_ * \-#,##0_ ;_ * &quot;-&quot;??_ ;_ @_ "/>
    <numFmt numFmtId="171" formatCode="0.0%"/>
    <numFmt numFmtId="172" formatCode="0.000"/>
    <numFmt numFmtId="173" formatCode="_-* #,##0.00\ [$€]_-;\-* #,##0.00\ [$€]_-;_-* &quot;-&quot;??\ [$€]_-;_-@_-"/>
    <numFmt numFmtId="174" formatCode="_-* #,##0_-;\-* #,##0_-;_-* &quot;-&quot;??_-;_-@_-"/>
    <numFmt numFmtId="175" formatCode="#,###\-"/>
    <numFmt numFmtId="176" formatCode="#,##0%"/>
    <numFmt numFmtId="177" formatCode="#,##0.0%"/>
    <numFmt numFmtId="178" formatCode="_-* #,##0\ _B_F_-;\-* #,##0\ _B_F_-;_-* &quot;-&quot;\ _B_F_-;_-@_-"/>
    <numFmt numFmtId="179" formatCode="#,##0.0&quot;x&quot;"/>
    <numFmt numFmtId="180" formatCode="&quot;$&quot;#,##0.0000_);\(&quot;$&quot;#,##0.0000\)"/>
    <numFmt numFmtId="181" formatCode="_(* #,##0.0_);_(* \(#,##0.00\);_(* &quot;-&quot;??_);_(@_)"/>
    <numFmt numFmtId="182" formatCode="General_)"/>
    <numFmt numFmtId="183" formatCode="&quot;fl&quot;#,##0_);\(&quot;fl&quot;#,##0\)"/>
    <numFmt numFmtId="184" formatCode="&quot;fl&quot;#,##0_);[Red]\(&quot;fl&quot;#,##0\)"/>
    <numFmt numFmtId="185" formatCode="&quot;fl&quot;#,##0.00_);\(&quot;fl&quot;#,##0.00\)"/>
    <numFmt numFmtId="186" formatCode="#,##0_);\(#,##0\);\ &quot;   -   &quot;"/>
    <numFmt numFmtId="187" formatCode="_._.* #,##0.0_)_%;_._.* \(#,##0.0\)_%;_._.* \ .0_)_%"/>
    <numFmt numFmtId="188" formatCode="_._.* #,##0.000_)_%;_._.* \(#,##0.000\)_%;_._.* \ .000_)_%"/>
    <numFmt numFmtId="189" formatCode="0.00_);\(0.00\);0.00"/>
    <numFmt numFmtId="190" formatCode="_._.&quot;$&quot;* #,##0.0_)_%;_._.&quot;$&quot;* \(#,##0.0\)_%;_._.&quot;$&quot;* \ .0_)_%"/>
    <numFmt numFmtId="191" formatCode="&quot;$&quot;* #,##0.00_);&quot;$&quot;* \(#,##0.00\)"/>
    <numFmt numFmtId="192" formatCode="_._.&quot;$&quot;* #,##0.000_)_%;_._.&quot;$&quot;* \(#,##0.000\)_%;_._.&quot;$&quot;* \ .000_)_%"/>
    <numFmt numFmtId="193" formatCode="_-* #,##0.0\ _P_t_s_-;\-* #,##0.0\ _P_t_s_-;_-* &quot;-&quot;??\ _P_t_s_-;_-@_-"/>
    <numFmt numFmtId="194" formatCode="&quot;$&quot;#,##0\ ;\(&quot;$&quot;#,##0\)"/>
    <numFmt numFmtId="195" formatCode="* #,##0_);* \(#,##0\);&quot;-&quot;??_);@"/>
    <numFmt numFmtId="196" formatCode="_-[$€-2]\ * #,##0.00_-;\-[$€-2]\ * #,##0.00_-;_-[$€-2]\ * &quot;-&quot;??_-"/>
    <numFmt numFmtId="197" formatCode="&quot;HK$&quot;#,##0"/>
    <numFmt numFmtId="198" formatCode="&quot;HK$&quot;#,##0.00"/>
    <numFmt numFmtId="199" formatCode="&quot;N$&quot;#,##0_);\(&quot;N$&quot;#,##0\)"/>
    <numFmt numFmtId="200" formatCode="#,##0.0_);\(#,##0.0\)"/>
    <numFmt numFmtId="201" formatCode="0.00_);\(0.00\);0.00_)"/>
    <numFmt numFmtId="202" formatCode="mmmm\-yy"/>
    <numFmt numFmtId="203" formatCode="_-* #,##0\ _F_-;\-* #,##0\ _F_-;_-* &quot;-&quot;\ _F_-;_-@_-"/>
    <numFmt numFmtId="204" formatCode="_-* #,##0.00\ _F_-;\-* #,##0.00\ _F_-;_-* &quot;-&quot;??\ _F_-;_-@_-"/>
    <numFmt numFmtId="205" formatCode="_(&quot;R$&quot;* #,##0_);_(&quot;R$&quot;* \(#,##0\);_(&quot;R$&quot;* &quot;-&quot;_);_(@_)"/>
    <numFmt numFmtId="206" formatCode="_(&quot;R$&quot;* #,##0.00_);_(&quot;R$&quot;* \(#,##0.00\);_(&quot;R$&quot;* &quot;-&quot;??_);_(@_)"/>
    <numFmt numFmtId="207" formatCode="_-* #,##0\ &quot;F&quot;_-;\-* #,##0\ &quot;F&quot;_-;_-* &quot;-&quot;\ &quot;F&quot;_-;_-@_-"/>
    <numFmt numFmtId="208" formatCode="_-* #,##0.00\ &quot;F&quot;_-;\-* #,##0.00\ &quot;F&quot;_-;_-* &quot;-&quot;??\ &quot;F&quot;_-;_-@_-"/>
    <numFmt numFmtId="209" formatCode="\$#,##0\ ;\(\$#,##0\)"/>
    <numFmt numFmtId="210" formatCode="0.0000"/>
    <numFmt numFmtId="211" formatCode="0.00_)"/>
    <numFmt numFmtId="212" formatCode="[$$-409]#,##0.00"/>
    <numFmt numFmtId="213" formatCode="mmmm/yyyy"/>
    <numFmt numFmtId="214" formatCode="#,##0.0;[Red]#,##0.0"/>
    <numFmt numFmtId="215" formatCode="#,##0.00;[Red]\(#,##0.00\)"/>
    <numFmt numFmtId="216" formatCode="_(0_)%;\(0\)%;\ \ _)\%"/>
    <numFmt numFmtId="217" formatCode="_._._(* 0_)%;_._.\(* 0\)%;_._._(* \ _)\%"/>
    <numFmt numFmtId="218" formatCode="0%_);\(0%\)"/>
    <numFmt numFmtId="219" formatCode="\60\4\7\:"/>
    <numFmt numFmtId="220" formatCode="_(0.0_)%;\(0.0\)%;\ \ .0_)%"/>
    <numFmt numFmtId="221" formatCode="_._._(* 0.0_)%;_._.\(* 0.0\)%;_._._(* \ .0_)%"/>
    <numFmt numFmtId="222" formatCode="_(0.00_)%;\(0.00\)%;\ \ .00_)%"/>
    <numFmt numFmtId="223" formatCode="_._._(* 0.00_)%;_._.\(* 0.00\)%;_._._(* \ .00_)%"/>
    <numFmt numFmtId="224" formatCode="_(0.000_)%;\(0.000\)%;\ \ .000_)%"/>
    <numFmt numFmtId="225" formatCode="_._._(* 0.000_)%;_._.\(* 0.000\)%;_._._(* \ .000_)%"/>
    <numFmt numFmtId="226" formatCode="0.00\%;\-0.00\%;0.00\%"/>
    <numFmt numFmtId="227" formatCode="#,##0.0"/>
    <numFmt numFmtId="228" formatCode="#,##0.0\ \ "/>
    <numFmt numFmtId="229" formatCode="0.00\x;\-0.00\x;0.00\x"/>
    <numFmt numFmtId="230" formatCode="#,##0_)\ \ \ \ ;\(#,##0\)\ \ \ "/>
    <numFmt numFmtId="231" formatCode="#,##0.0\ \ \ \ "/>
    <numFmt numFmtId="232" formatCode="#,##0\ \ "/>
    <numFmt numFmtId="233" formatCode="#,##0\ \ \ \ "/>
    <numFmt numFmtId="234" formatCode="mm/dd/yy"/>
    <numFmt numFmtId="235" formatCode="##0.00000"/>
    <numFmt numFmtId="236" formatCode="&quot;fl&quot;#,##0.00_);[Red]\(&quot;fl&quot;#,##0.00\)"/>
    <numFmt numFmtId="237" formatCode="_(&quot;fl&quot;* #,##0_);_(&quot;fl&quot;* \(#,##0\);_(&quot;fl&quot;* &quot;-&quot;_);_(@_)"/>
    <numFmt numFmtId="238" formatCode="&quot;US$&quot;#,##0"/>
    <numFmt numFmtId="239" formatCode="&quot;US$&quot;#,##0.00"/>
    <numFmt numFmtId="240" formatCode="_(* #,##0_);_(* \(#,##0\);_(* \ _)"/>
    <numFmt numFmtId="241" formatCode="_(* #,##0.0_);_(* \(#,##0.0\);_(* \ .0_)"/>
    <numFmt numFmtId="242" formatCode="_(* #,##0.00_);_(* \(#,##0.00\);_(* \ .00_)"/>
    <numFmt numFmtId="243" formatCode="_(* #,##0.000_);_(* \(#,##0.000\);_(* \ .000_)"/>
    <numFmt numFmtId="244" formatCode="_(&quot;$&quot;* #,##0_);_(&quot;$&quot;* \(#,##0\);_(&quot;$&quot;* \ _)"/>
    <numFmt numFmtId="245" formatCode="_(&quot;$&quot;* #,##0.0_);_(&quot;$&quot;* \(#,##0.0\);_(&quot;$&quot;* \ .0_)"/>
    <numFmt numFmtId="246" formatCode="_(&quot;$&quot;* #,##0.00_);_(&quot;$&quot;* \(#,##0.00\);_(&quot;$&quot;* \ .00_)"/>
    <numFmt numFmtId="247" formatCode="_(&quot;$&quot;* #,##0.000_);_(&quot;$&quot;* \(#,##0.000\);_(&quot;$&quot;* \ .000_)"/>
    <numFmt numFmtId="248" formatCode="0&quot;E&quot;"/>
    <numFmt numFmtId="249" formatCode="_ &quot;$&quot;\ * #,##0.00_ ;_ &quot;$&quot;\ * \-#,##0.00_ ;_ &quot;$&quot;\ * &quot;-&quot;??_ ;_ @_ "/>
    <numFmt numFmtId="250" formatCode="#,##0_ ;\-#,##0\ "/>
  </numFmts>
  <fonts count="228">
    <font>
      <sz val="11"/>
      <color theme="1"/>
      <name val="Calibri"/>
      <family val="2"/>
      <scheme val="minor"/>
    </font>
    <font>
      <sz val="10"/>
      <color theme="1"/>
      <name val="Calibri Light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color indexed="8"/>
      <name val="Arial"/>
      <family val="2"/>
    </font>
    <font>
      <sz val="10"/>
      <color theme="1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Courier"/>
      <family val="3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9"/>
      <name val="Times New Roman"/>
      <family val="1"/>
    </font>
    <font>
      <sz val="10"/>
      <name val="Helv"/>
      <family val="2"/>
    </font>
    <font>
      <sz val="10"/>
      <name val="MS Sans Serif"/>
      <family val="2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9"/>
      <name val="Calibri"/>
      <family val="2"/>
    </font>
    <font>
      <sz val="8"/>
      <name val="Times"/>
      <family val="1"/>
    </font>
    <font>
      <sz val="8"/>
      <name val="Times New Roman"/>
      <family val="1"/>
    </font>
    <font>
      <sz val="11"/>
      <color indexed="20"/>
      <name val="Czcionka tekstu podstawowego"/>
      <family val="2"/>
      <charset val="238"/>
    </font>
    <font>
      <sz val="10"/>
      <color indexed="9"/>
      <name val="Arial"/>
      <family val="2"/>
    </font>
    <font>
      <sz val="11"/>
      <color indexed="17"/>
      <name val="Calibri"/>
      <family val="2"/>
    </font>
    <font>
      <sz val="11"/>
      <color indexed="17"/>
      <name val="Czcionka tekstu podstawowego"/>
      <family val="2"/>
      <charset val="238"/>
    </font>
    <font>
      <b/>
      <sz val="18"/>
      <color indexed="22"/>
      <name val="Arial"/>
      <family val="2"/>
    </font>
    <font>
      <sz val="10"/>
      <color indexed="22"/>
      <name val="Arial"/>
      <family val="2"/>
    </font>
    <font>
      <b/>
      <sz val="12"/>
      <color indexed="22"/>
      <name val="Arial"/>
      <family val="2"/>
    </font>
    <font>
      <b/>
      <sz val="11"/>
      <color indexed="52"/>
      <name val="Czcionka tekstu podstawowego"/>
      <family val="2"/>
      <charset val="238"/>
    </font>
    <font>
      <b/>
      <sz val="11"/>
      <color indexed="52"/>
      <name val="Calibri"/>
      <family val="2"/>
    </font>
    <font>
      <b/>
      <sz val="11"/>
      <color indexed="9"/>
      <name val="Czcionka tekstu podstawowego"/>
      <family val="2"/>
      <charset val="238"/>
    </font>
    <font>
      <b/>
      <sz val="11"/>
      <color indexed="9"/>
      <name val="Calibri"/>
      <family val="2"/>
    </font>
    <font>
      <sz val="11"/>
      <color indexed="52"/>
      <name val="Czcionka tekstu podstawowego"/>
      <family val="2"/>
      <charset val="238"/>
    </font>
    <font>
      <sz val="11"/>
      <color indexed="52"/>
      <name val="Calibri"/>
      <family val="2"/>
    </font>
    <font>
      <b/>
      <sz val="10"/>
      <name val="Arial"/>
      <family val="2"/>
    </font>
    <font>
      <b/>
      <sz val="11"/>
      <name val="Arial"/>
      <family val="2"/>
    </font>
    <font>
      <b/>
      <u val="singleAccounting"/>
      <sz val="8"/>
      <color indexed="8"/>
      <name val="Arial"/>
      <family val="2"/>
    </font>
    <font>
      <sz val="12"/>
      <name val="Helv"/>
    </font>
    <font>
      <sz val="12"/>
      <name val="Times New Roman"/>
      <family val="1"/>
    </font>
    <font>
      <sz val="11"/>
      <name val="Times New Roman"/>
      <family val="1"/>
    </font>
    <font>
      <sz val="11"/>
      <name val="New Times Roman"/>
    </font>
    <font>
      <u val="singleAccounting"/>
      <sz val="11"/>
      <name val="Times New Roman"/>
      <family val="1"/>
    </font>
    <font>
      <sz val="10"/>
      <name val="Futura"/>
    </font>
    <font>
      <sz val="12"/>
      <name val="Arial"/>
      <family val="2"/>
    </font>
    <font>
      <sz val="10"/>
      <name val="BERNHARD"/>
    </font>
    <font>
      <sz val="10"/>
      <name val="Helv"/>
    </font>
    <font>
      <sz val="24"/>
      <name val="MS Sans Serif"/>
      <family val="2"/>
    </font>
    <font>
      <b/>
      <sz val="14"/>
      <name val="Arial"/>
      <family val="2"/>
    </font>
    <font>
      <sz val="10"/>
      <name val="MS Serif"/>
      <family val="1"/>
    </font>
    <font>
      <b/>
      <u/>
      <sz val="8"/>
      <name val="Tms Rmn"/>
    </font>
    <font>
      <sz val="8"/>
      <name val="Tms Rmn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"/>
      <color indexed="8"/>
      <name val="Courier"/>
      <family val="3"/>
    </font>
    <font>
      <b/>
      <sz val="11"/>
      <color indexed="8"/>
      <name val="Calibri"/>
      <family val="2"/>
    </font>
    <font>
      <b/>
      <sz val="1"/>
      <color indexed="8"/>
      <name val="Courier"/>
      <family val="3"/>
    </font>
    <font>
      <b/>
      <sz val="18"/>
      <name val="Arial"/>
      <family val="2"/>
    </font>
    <font>
      <b/>
      <sz val="12"/>
      <name val="Arial"/>
      <family val="2"/>
    </font>
    <font>
      <b/>
      <sz val="11"/>
      <color indexed="56"/>
      <name val="Czcionka tekstu podstawowego"/>
      <family val="2"/>
      <charset val="238"/>
    </font>
    <font>
      <b/>
      <sz val="11"/>
      <color indexed="56"/>
      <name val="Calibri"/>
      <family val="2"/>
    </font>
    <font>
      <sz val="10"/>
      <color indexed="16"/>
      <name val="MS Serif"/>
      <family val="1"/>
    </font>
    <font>
      <sz val="11"/>
      <color indexed="62"/>
      <name val="Calibri"/>
      <family val="2"/>
    </font>
    <font>
      <i/>
      <sz val="11"/>
      <color indexed="23"/>
      <name val="Czcionka tekstu podstawowego"/>
      <family val="2"/>
      <charset val="238"/>
    </font>
    <font>
      <sz val="8"/>
      <name val="Futura"/>
      <family val="2"/>
    </font>
    <font>
      <sz val="11"/>
      <name val="Arial"/>
      <family val="2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u/>
      <sz val="11"/>
      <color indexed="12"/>
      <name val="Times New Roman"/>
      <family val="1"/>
    </font>
    <font>
      <sz val="10"/>
      <name val="Frutiger LT 45 Light"/>
      <family val="2"/>
    </font>
    <font>
      <sz val="11"/>
      <color indexed="20"/>
      <name val="Calibri"/>
      <family val="2"/>
    </font>
    <font>
      <sz val="10"/>
      <name val="Tahoma"/>
      <family val="2"/>
    </font>
    <font>
      <sz val="12"/>
      <color indexed="9"/>
      <name val="Helv"/>
    </font>
    <font>
      <b/>
      <sz val="10"/>
      <color indexed="48"/>
      <name val="Arial"/>
      <family val="2"/>
    </font>
    <font>
      <sz val="11"/>
      <color indexed="60"/>
      <name val="Calibri"/>
      <family val="2"/>
    </font>
    <font>
      <sz val="11"/>
      <color indexed="60"/>
      <name val="Czcionka tekstu podstawowego"/>
      <family val="2"/>
      <charset val="238"/>
    </font>
    <font>
      <sz val="7"/>
      <name val="Small Fonts"/>
      <family val="2"/>
    </font>
    <font>
      <b/>
      <i/>
      <sz val="16"/>
      <name val="Helv"/>
    </font>
    <font>
      <sz val="10"/>
      <name val="Verdana"/>
      <family val="2"/>
    </font>
    <font>
      <b/>
      <i/>
      <sz val="8"/>
      <name val="Tms Rmn"/>
    </font>
    <font>
      <sz val="12"/>
      <name val="Palatino"/>
      <family val="1"/>
    </font>
    <font>
      <sz val="11"/>
      <name val="‚l‚r –¾’©"/>
      <charset val="128"/>
    </font>
    <font>
      <b/>
      <sz val="10"/>
      <color indexed="8"/>
      <name val="Arial"/>
      <family val="2"/>
    </font>
    <font>
      <b/>
      <sz val="12"/>
      <color indexed="13"/>
      <name val="Arial Rounded MT Bold"/>
      <family val="2"/>
    </font>
    <font>
      <b/>
      <sz val="12"/>
      <color indexed="8"/>
      <name val="Times New Roman"/>
      <family val="1"/>
    </font>
    <font>
      <b/>
      <sz val="24"/>
      <color indexed="62"/>
      <name val="Bookman Old Style"/>
      <family val="1"/>
    </font>
    <font>
      <b/>
      <sz val="11"/>
      <color indexed="63"/>
      <name val="Calibri"/>
      <family val="2"/>
    </font>
    <font>
      <sz val="9"/>
      <name val="Humnst777 Lt BT"/>
      <family val="2"/>
    </font>
    <font>
      <b/>
      <u/>
      <sz val="10"/>
      <name val="Arial"/>
      <family val="2"/>
    </font>
    <font>
      <sz val="10"/>
      <name val="Tms Rmn"/>
    </font>
    <font>
      <b/>
      <sz val="10"/>
      <name val="MS Sans Serif"/>
      <family val="2"/>
    </font>
    <font>
      <sz val="10"/>
      <name val="Courier New"/>
      <family val="3"/>
    </font>
    <font>
      <b/>
      <sz val="8"/>
      <name val="Tms Rmn"/>
    </font>
    <font>
      <b/>
      <sz val="10"/>
      <color indexed="8"/>
      <name val="Helv"/>
    </font>
    <font>
      <b/>
      <sz val="14"/>
      <color indexed="8"/>
      <name val="Helv"/>
    </font>
    <font>
      <sz val="10"/>
      <color indexed="8"/>
      <name val="Helv"/>
    </font>
    <font>
      <sz val="8"/>
      <name val="Helv"/>
    </font>
    <font>
      <b/>
      <sz val="12"/>
      <color indexed="9"/>
      <name val="Arial"/>
      <family val="2"/>
    </font>
    <font>
      <b/>
      <i/>
      <sz val="12"/>
      <color indexed="8"/>
      <name val="Arial"/>
      <family val="2"/>
    </font>
    <font>
      <b/>
      <sz val="11"/>
      <color indexed="9"/>
      <name val="Arial"/>
      <family val="2"/>
    </font>
    <font>
      <b/>
      <i/>
      <sz val="11"/>
      <color indexed="9"/>
      <name val="Arial"/>
      <family val="2"/>
    </font>
    <font>
      <sz val="10"/>
      <color indexed="28"/>
      <name val="Arial"/>
      <family val="2"/>
    </font>
    <font>
      <sz val="11"/>
      <color indexed="9"/>
      <name val="Comic Sans MS"/>
      <family val="4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b/>
      <sz val="12"/>
      <color indexed="28"/>
      <name val="Arial"/>
      <family val="2"/>
    </font>
    <font>
      <sz val="24"/>
      <color indexed="14"/>
      <name val="Cadbury"/>
    </font>
    <font>
      <b/>
      <i/>
      <sz val="22"/>
      <color indexed="15"/>
      <name val="Arial"/>
      <family val="2"/>
    </font>
    <font>
      <i/>
      <sz val="12"/>
      <color indexed="8"/>
      <name val="Arial"/>
      <family val="2"/>
    </font>
    <font>
      <sz val="12"/>
      <color indexed="9"/>
      <name val="Arial"/>
      <family val="2"/>
    </font>
    <font>
      <i/>
      <sz val="12"/>
      <color indexed="9"/>
      <name val="Arial"/>
      <family val="2"/>
    </font>
    <font>
      <sz val="12"/>
      <color indexed="49"/>
      <name val="Arial"/>
      <family val="2"/>
    </font>
    <font>
      <sz val="11"/>
      <color indexed="9"/>
      <name val="Arial"/>
      <family val="2"/>
    </font>
    <font>
      <i/>
      <sz val="11"/>
      <color indexed="9"/>
      <name val="Arial"/>
      <family val="2"/>
    </font>
    <font>
      <sz val="18"/>
      <color indexed="49"/>
      <name val="Comic Sans MS"/>
      <family val="4"/>
    </font>
    <font>
      <b/>
      <i/>
      <sz val="20"/>
      <name val="Arial"/>
      <family val="2"/>
    </font>
    <font>
      <sz val="12"/>
      <color indexed="14"/>
      <name val="Arial"/>
      <family val="2"/>
    </font>
    <font>
      <b/>
      <sz val="12"/>
      <name val="MS Sans Serif"/>
      <family val="2"/>
    </font>
    <font>
      <sz val="14"/>
      <name val="Arial MT"/>
    </font>
    <font>
      <b/>
      <sz val="18"/>
      <color indexed="62"/>
      <name val="Cambria"/>
      <family val="2"/>
    </font>
    <font>
      <b/>
      <sz val="10"/>
      <name val="Tahoma"/>
      <family val="2"/>
    </font>
    <font>
      <sz val="14"/>
      <name val="Times New Roman"/>
      <family val="1"/>
    </font>
    <font>
      <b/>
      <sz val="8"/>
      <color indexed="8"/>
      <name val="Helv"/>
    </font>
    <font>
      <b/>
      <sz val="11"/>
      <color indexed="8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0"/>
      <color indexed="10"/>
      <name val="Arial"/>
      <family val="2"/>
    </font>
    <font>
      <b/>
      <sz val="18"/>
      <color indexed="56"/>
      <name val="Cambria"/>
      <family val="2"/>
      <charset val="238"/>
    </font>
    <font>
      <b/>
      <sz val="9"/>
      <name val="Bookman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sz val="11"/>
      <color theme="1"/>
      <name val="Arial"/>
      <family val="2"/>
    </font>
    <font>
      <sz val="11"/>
      <color theme="1" tint="0.499984740745262"/>
      <name val="Arial"/>
      <family val="2"/>
    </font>
    <font>
      <b/>
      <sz val="8"/>
      <color rgb="FFFFFFFF"/>
      <name val="Arial"/>
      <family val="2"/>
    </font>
    <font>
      <sz val="8"/>
      <color theme="1" tint="0.499984740745262"/>
      <name val="Arial"/>
      <family val="2"/>
    </font>
    <font>
      <b/>
      <sz val="8"/>
      <color theme="1" tint="0.499984740745262"/>
      <name val="Arial"/>
      <family val="2"/>
    </font>
    <font>
      <b/>
      <sz val="8"/>
      <color rgb="FF003366"/>
      <name val="Arial"/>
      <family val="2"/>
    </font>
    <font>
      <b/>
      <sz val="11"/>
      <color theme="1" tint="0.499984740745262"/>
      <name val="Arial"/>
      <family val="2"/>
    </font>
    <font>
      <sz val="1"/>
      <color indexed="16"/>
      <name val="Courier"/>
      <family val="3"/>
    </font>
    <font>
      <i/>
      <sz val="1"/>
      <color indexed="16"/>
      <name val="Courier"/>
      <family val="3"/>
    </font>
    <font>
      <u/>
      <sz val="9.6"/>
      <color indexed="12"/>
      <name val="ＭＳ Ｐゴシック"/>
      <family val="3"/>
      <charset val="128"/>
    </font>
    <font>
      <sz val="9"/>
      <color theme="1"/>
      <name val="Segoe UI"/>
      <family val="2"/>
    </font>
    <font>
      <u/>
      <sz val="11"/>
      <color theme="10"/>
      <name val="Calibri"/>
      <family val="2"/>
      <scheme val="minor"/>
    </font>
    <font>
      <b/>
      <sz val="11"/>
      <color rgb="FF006DFF"/>
      <name val="Calibri Light"/>
      <family val="2"/>
    </font>
    <font>
      <b/>
      <sz val="11"/>
      <name val="Calibri Light"/>
      <family val="2"/>
    </font>
    <font>
      <sz val="11"/>
      <name val="Calibri Light"/>
      <family val="2"/>
    </font>
    <font>
      <sz val="8"/>
      <color theme="1"/>
      <name val="Calibri Light"/>
      <family val="2"/>
    </font>
    <font>
      <b/>
      <sz val="11"/>
      <color theme="9"/>
      <name val="Calibri Light"/>
      <family val="2"/>
    </font>
    <font>
      <b/>
      <sz val="18"/>
      <color theme="9" tint="-0.249977111117893"/>
      <name val="Calibri Light"/>
      <family val="2"/>
    </font>
    <font>
      <sz val="8"/>
      <color theme="1" tint="0.499984740745262"/>
      <name val="Calibri Light"/>
      <family val="2"/>
    </font>
    <font>
      <b/>
      <sz val="8"/>
      <color theme="1" tint="0.499984740745262"/>
      <name val="Calibri Light"/>
      <family val="2"/>
    </font>
    <font>
      <b/>
      <sz val="8"/>
      <color theme="4" tint="-0.249977111117893"/>
      <name val="Calibri Light"/>
      <family val="2"/>
    </font>
    <font>
      <b/>
      <sz val="11"/>
      <color rgb="FF00E8A4"/>
      <name val="Calibri Light"/>
      <family val="2"/>
    </font>
    <font>
      <sz val="8"/>
      <color theme="4" tint="-0.249977111117893"/>
      <name val="Calibri Light"/>
      <family val="2"/>
    </font>
    <font>
      <b/>
      <sz val="11"/>
      <color theme="1"/>
      <name val="Calibri Light"/>
      <family val="2"/>
    </font>
    <font>
      <sz val="11"/>
      <color rgb="FF4D4D4D"/>
      <name val="Calibri Light"/>
      <family val="2"/>
    </font>
    <font>
      <b/>
      <sz val="11"/>
      <color rgb="FF4D4D4D"/>
      <name val="Calibri Light"/>
      <family val="2"/>
    </font>
    <font>
      <sz val="11"/>
      <color theme="1"/>
      <name val="Calibri Light"/>
      <family val="2"/>
    </font>
    <font>
      <b/>
      <sz val="16"/>
      <color theme="9" tint="-0.249977111117893"/>
      <name val="Calibri Light"/>
      <family val="2"/>
    </font>
    <font>
      <b/>
      <sz val="12"/>
      <color rgb="FF595959"/>
      <name val="Calibri Light"/>
      <family val="2"/>
    </font>
    <font>
      <b/>
      <i/>
      <sz val="11"/>
      <color rgb="FF595959"/>
      <name val="Calibri Light"/>
      <family val="2"/>
    </font>
    <font>
      <b/>
      <sz val="11"/>
      <color rgb="FFFFFFFF"/>
      <name val="Calibri Light"/>
      <family val="2"/>
    </font>
    <font>
      <i/>
      <sz val="11"/>
      <color theme="1"/>
      <name val="Calibri Light"/>
      <family val="2"/>
    </font>
    <font>
      <vertAlign val="superscript"/>
      <sz val="11"/>
      <name val="Calibri Light"/>
      <family val="2"/>
    </font>
    <font>
      <b/>
      <sz val="11"/>
      <color theme="0"/>
      <name val="Calibri Light"/>
      <family val="2"/>
    </font>
    <font>
      <b/>
      <sz val="11"/>
      <color rgb="FF595959"/>
      <name val="Calibri Light"/>
      <family val="2"/>
    </font>
    <font>
      <sz val="10"/>
      <color rgb="FF000000"/>
      <name val="Calibri Light"/>
      <family val="2"/>
    </font>
    <font>
      <sz val="12"/>
      <color theme="1"/>
      <name val="Calibri Light"/>
      <family val="2"/>
    </font>
    <font>
      <u/>
      <sz val="11"/>
      <color theme="10"/>
      <name val="Calibri Light"/>
      <family val="2"/>
    </font>
    <font>
      <b/>
      <sz val="14"/>
      <color theme="4" tint="-0.249977111117893"/>
      <name val="Calibri Light"/>
      <family val="2"/>
    </font>
    <font>
      <i/>
      <sz val="14"/>
      <color rgb="FF0070C0"/>
      <name val="Calibri Light"/>
      <family val="2"/>
    </font>
    <font>
      <i/>
      <sz val="14"/>
      <color theme="4" tint="-0.249977111117893"/>
      <name val="Calibri Light"/>
      <family val="2"/>
    </font>
    <font>
      <sz val="14"/>
      <color theme="1"/>
      <name val="Calibri Light"/>
      <family val="2"/>
    </font>
    <font>
      <i/>
      <sz val="10"/>
      <color rgb="FF0070C0"/>
      <name val="Calibri Light"/>
      <family val="2"/>
    </font>
    <font>
      <i/>
      <sz val="9"/>
      <color theme="4" tint="-0.249977111117893"/>
      <name val="Calibri Light"/>
      <family val="2"/>
    </font>
    <font>
      <b/>
      <sz val="12"/>
      <color rgb="FFFFFFFF"/>
      <name val="Calibri Light"/>
      <family val="2"/>
    </font>
    <font>
      <sz val="9"/>
      <color theme="4" tint="-0.249977111117893"/>
      <name val="Calibri Light"/>
      <family val="2"/>
    </font>
    <font>
      <sz val="12"/>
      <name val="Calibri Light"/>
      <family val="2"/>
    </font>
    <font>
      <sz val="9"/>
      <name val="Calibri Light"/>
      <family val="2"/>
    </font>
    <font>
      <b/>
      <sz val="9"/>
      <color theme="4" tint="-0.249977111117893"/>
      <name val="Calibri Light"/>
      <family val="2"/>
    </font>
    <font>
      <b/>
      <sz val="9"/>
      <name val="Calibri Light"/>
      <family val="2"/>
    </font>
    <font>
      <sz val="10"/>
      <name val="Calibri Light"/>
      <family val="2"/>
    </font>
    <font>
      <b/>
      <sz val="10"/>
      <color rgb="FFFFFFFF"/>
      <name val="Calibri Light"/>
      <family val="2"/>
    </font>
    <font>
      <sz val="10"/>
      <color theme="4" tint="-0.249977111117893"/>
      <name val="Calibri Light"/>
      <family val="2"/>
    </font>
    <font>
      <b/>
      <i/>
      <sz val="12"/>
      <color rgb="FF595959"/>
      <name val="Calibri Light"/>
      <family val="2"/>
    </font>
    <font>
      <sz val="9"/>
      <color theme="1"/>
      <name val="Calibri Light"/>
      <family val="2"/>
    </font>
    <font>
      <sz val="8"/>
      <color rgb="FF003366"/>
      <name val="Calibri Light"/>
      <family val="2"/>
    </font>
    <font>
      <sz val="9"/>
      <color rgb="FF003366"/>
      <name val="Calibri Light"/>
      <family val="2"/>
    </font>
    <font>
      <sz val="11"/>
      <color theme="1" tint="0.499984740745262"/>
      <name val="Calibri Light"/>
      <family val="2"/>
    </font>
    <font>
      <sz val="11"/>
      <color rgb="FFFFFFFF"/>
      <name val="Calibri Light"/>
      <family val="2"/>
    </font>
    <font>
      <b/>
      <i/>
      <sz val="11"/>
      <color rgb="FF006DFF"/>
      <name val="Calibri Light"/>
      <family val="2"/>
    </font>
    <font>
      <sz val="11"/>
      <color rgb="FF003366"/>
      <name val="Calibri Light"/>
      <family val="2"/>
    </font>
    <font>
      <sz val="11"/>
      <color rgb="FF4F81BD"/>
      <name val="Calibri Light"/>
      <family val="2"/>
    </font>
    <font>
      <sz val="11"/>
      <color theme="1" tint="0.249977111117893"/>
      <name val="Calibri Light"/>
      <family val="2"/>
    </font>
    <font>
      <sz val="11"/>
      <color rgb="FF006DFF"/>
      <name val="Calibri Light"/>
      <family val="2"/>
    </font>
    <font>
      <sz val="11"/>
      <color rgb="FF595959"/>
      <name val="Calibri Light"/>
      <family val="2"/>
    </font>
    <font>
      <b/>
      <sz val="11"/>
      <color rgb="FF0569B3"/>
      <name val="Calibri Light"/>
      <family val="2"/>
    </font>
    <font>
      <b/>
      <sz val="11"/>
      <color theme="4" tint="-0.249977111117893"/>
      <name val="Calibri Light"/>
      <family val="2"/>
    </font>
    <font>
      <i/>
      <sz val="11"/>
      <color rgb="FF0070C0"/>
      <name val="Calibri Light"/>
      <family val="2"/>
    </font>
    <font>
      <i/>
      <sz val="11"/>
      <color theme="4" tint="-0.249977111117893"/>
      <name val="Calibri Light"/>
      <family val="2"/>
    </font>
    <font>
      <b/>
      <sz val="11"/>
      <color rgb="FF7F7F7F"/>
      <name val="Calibri Light"/>
      <family val="2"/>
    </font>
    <font>
      <b/>
      <sz val="11"/>
      <color rgb="FFC00000"/>
      <name val="Calibri Light"/>
      <family val="2"/>
    </font>
    <font>
      <b/>
      <sz val="10"/>
      <color rgb="FF7F7F7F"/>
      <name val="Calibri Light"/>
      <family val="2"/>
    </font>
    <font>
      <sz val="11"/>
      <color rgb="FF000000"/>
      <name val="Calibri Light"/>
      <family val="2"/>
    </font>
    <font>
      <b/>
      <sz val="12"/>
      <color theme="0"/>
      <name val="Calibri Light"/>
      <family val="2"/>
    </font>
    <font>
      <b/>
      <sz val="12"/>
      <color rgb="FF0080FF"/>
      <name val="Calibri Light"/>
      <family val="2"/>
    </font>
    <font>
      <b/>
      <sz val="12"/>
      <color rgb="FFC00000"/>
      <name val="Calibri Light"/>
      <family val="2"/>
    </font>
    <font>
      <b/>
      <i/>
      <sz val="12"/>
      <color rgb="FF0080FF"/>
      <name val="Calibri Light"/>
      <family val="2"/>
    </font>
    <font>
      <b/>
      <sz val="12"/>
      <name val="Calibri Light"/>
      <family val="2"/>
    </font>
    <font>
      <b/>
      <sz val="18"/>
      <color rgb="FF0080FF"/>
      <name val="Calibri Light"/>
      <family val="2"/>
    </font>
    <font>
      <b/>
      <sz val="11"/>
      <color rgb="FF0080FF"/>
      <name val="Calibri Light"/>
      <family val="2"/>
    </font>
    <font>
      <sz val="11"/>
      <color rgb="FF0080FF"/>
      <name val="Calibri"/>
      <family val="2"/>
      <scheme val="minor"/>
    </font>
    <font>
      <sz val="11"/>
      <color rgb="FF0080FF"/>
      <name val="Calibri Light"/>
      <family val="2"/>
    </font>
    <font>
      <b/>
      <sz val="11"/>
      <color rgb="FF0080FF"/>
      <name val="Calibri"/>
      <family val="2"/>
      <scheme val="minor"/>
    </font>
    <font>
      <b/>
      <sz val="48"/>
      <color rgb="FF0080FF"/>
      <name val="Calibri Light"/>
      <family val="2"/>
    </font>
    <font>
      <b/>
      <sz val="16"/>
      <color rgb="FF0080FF"/>
      <name val="Calibri Light"/>
      <family val="2"/>
    </font>
    <font>
      <b/>
      <sz val="14"/>
      <color rgb="FF0080FF"/>
      <name val="Calibri Light"/>
      <family val="2"/>
    </font>
    <font>
      <vertAlign val="superscript"/>
      <sz val="11"/>
      <color theme="1"/>
      <name val="Calibri Light"/>
      <family val="2"/>
    </font>
    <font>
      <sz val="8"/>
      <color rgb="FF0080FF"/>
      <name val="Calibri Light"/>
      <family val="2"/>
    </font>
    <font>
      <i/>
      <sz val="14"/>
      <color rgb="FF0080FF"/>
      <name val="Calibri Light"/>
      <family val="2"/>
    </font>
    <font>
      <b/>
      <i/>
      <sz val="11"/>
      <color rgb="FF0080FF"/>
      <name val="Calibri Light"/>
      <family val="2"/>
    </font>
    <font>
      <b/>
      <sz val="12"/>
      <color theme="4" tint="-0.249977111117893"/>
      <name val="Calibri Light"/>
      <family val="2"/>
    </font>
    <font>
      <i/>
      <sz val="12"/>
      <color rgb="FF0070C0"/>
      <name val="Calibri Light"/>
      <family val="2"/>
    </font>
    <font>
      <i/>
      <sz val="12"/>
      <color theme="4" tint="-0.249977111117893"/>
      <name val="Calibri Light"/>
      <family val="2"/>
    </font>
    <font>
      <b/>
      <sz val="12"/>
      <color rgb="FF0A91D4"/>
      <name val="Calibri Light"/>
      <family val="2"/>
    </font>
    <font>
      <i/>
      <sz val="12"/>
      <color theme="1"/>
      <name val="Calibri Light"/>
      <family val="2"/>
    </font>
  </fonts>
  <fills count="90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336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48"/>
        <bgColor indexed="48"/>
      </patternFill>
    </fill>
    <fill>
      <patternFill patternType="solid">
        <fgColor indexed="10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25"/>
        <bgColor indexed="25"/>
      </patternFill>
    </fill>
    <fill>
      <patternFill patternType="solid">
        <fgColor indexed="57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3"/>
        <bgColor indexed="23"/>
      </patternFill>
    </fill>
    <fill>
      <patternFill patternType="solid">
        <fgColor indexed="49"/>
        <bgColor indexed="49"/>
      </patternFill>
    </fill>
    <fill>
      <patternFill patternType="solid">
        <f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2"/>
        <b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0"/>
        <bgColor indexed="64"/>
      </patternFill>
    </fill>
    <fill>
      <patternFill patternType="lightGray">
        <fgColor indexed="12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darkTrellis">
        <fgColor indexed="13"/>
        <bgColor indexed="9"/>
      </patternFill>
    </fill>
    <fill>
      <patternFill patternType="solid">
        <fgColor indexed="13"/>
        <bgColor indexed="64"/>
      </patternFill>
    </fill>
    <fill>
      <patternFill patternType="solid">
        <fgColor indexed="12"/>
      </patternFill>
    </fill>
    <fill>
      <patternFill patternType="solid">
        <fgColor indexed="43"/>
      </patternFill>
    </fill>
    <fill>
      <patternFill patternType="solid">
        <fgColor indexed="47"/>
        <bgColor indexed="9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32"/>
      </patternFill>
    </fill>
    <fill>
      <patternFill patternType="solid">
        <fgColor indexed="9"/>
        <bgColor indexed="9"/>
      </patternFill>
    </fill>
    <fill>
      <patternFill patternType="mediumGray">
        <fgColor indexed="22"/>
      </patternFill>
    </fill>
    <fill>
      <patternFill patternType="gray125">
        <fgColor indexed="8"/>
      </patternFill>
    </fill>
    <fill>
      <patternFill patternType="solid">
        <fgColor indexed="49"/>
        <bgColor indexed="47"/>
      </patternFill>
    </fill>
    <fill>
      <patternFill patternType="solid">
        <fgColor indexed="43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37"/>
      </patternFill>
    </fill>
    <fill>
      <patternFill patternType="solid">
        <fgColor indexed="35"/>
        <bgColor indexed="47"/>
      </patternFill>
    </fill>
    <fill>
      <patternFill patternType="solid">
        <fgColor indexed="54"/>
      </patternFill>
    </fill>
    <fill>
      <patternFill patternType="solid">
        <fgColor indexed="44"/>
        <bgColor indexed="64"/>
      </patternFill>
    </fill>
    <fill>
      <patternFill patternType="solid">
        <fgColor indexed="49"/>
        <bgColor indexed="58"/>
      </patternFill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7"/>
        <bgColor indexed="64"/>
      </patternFill>
    </fill>
    <fill>
      <patternFill patternType="lightUp">
        <fgColor indexed="48"/>
        <bgColor indexed="44"/>
      </patternFill>
    </fill>
    <fill>
      <patternFill patternType="solid">
        <fgColor indexed="35"/>
        <bgColor indexed="64"/>
      </patternFill>
    </fill>
    <fill>
      <patternFill patternType="solid">
        <fgColor indexed="40"/>
      </patternFill>
    </fill>
    <fill>
      <patternFill patternType="solid">
        <fgColor indexed="41"/>
      </patternFill>
    </fill>
    <fill>
      <patternFill patternType="solid">
        <fgColor indexed="4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0569B3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0569B3"/>
        <bgColor indexed="64"/>
      </patternFill>
    </fill>
  </fills>
  <borders count="5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dotted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hair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ck">
        <color indexed="9"/>
      </top>
      <bottom style="medium">
        <color indexed="22"/>
      </bottom>
      <diagonal/>
    </border>
    <border>
      <left/>
      <right/>
      <top style="medium">
        <color indexed="41"/>
      </top>
      <bottom style="medium">
        <color indexed="48"/>
      </bottom>
      <diagonal/>
    </border>
    <border>
      <left/>
      <right/>
      <top style="medium">
        <color indexed="22"/>
      </top>
      <bottom/>
      <diagonal/>
    </border>
    <border>
      <left/>
      <right/>
      <top style="thick">
        <color indexed="9"/>
      </top>
      <bottom style="medium">
        <color indexed="48"/>
      </bottom>
      <diagonal/>
    </border>
    <border>
      <left/>
      <right/>
      <top/>
      <bottom style="medium">
        <color indexed="22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 style="medium">
        <color indexed="48"/>
      </left>
      <right style="medium">
        <color indexed="48"/>
      </right>
      <top style="medium">
        <color indexed="48"/>
      </top>
      <bottom style="medium">
        <color indexed="4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/>
      <right style="medium">
        <color theme="0"/>
      </right>
      <top/>
      <bottom/>
      <diagonal/>
    </border>
    <border>
      <left/>
      <right/>
      <top/>
      <bottom style="thin">
        <color rgb="FF7F7F7F"/>
      </bottom>
      <diagonal/>
    </border>
    <border>
      <left/>
      <right/>
      <top style="thin">
        <color rgb="FF7F7F7F"/>
      </top>
      <bottom/>
      <diagonal/>
    </border>
    <border>
      <left/>
      <right/>
      <top/>
      <bottom style="thin">
        <color rgb="FF0569B3"/>
      </bottom>
      <diagonal/>
    </border>
    <border>
      <left/>
      <right/>
      <top style="thin">
        <color rgb="FF0569B3"/>
      </top>
      <bottom style="thin">
        <color rgb="FF0569B3"/>
      </bottom>
      <diagonal/>
    </border>
    <border>
      <left/>
      <right/>
      <top style="thin">
        <color rgb="FF0569B3"/>
      </top>
      <bottom/>
      <diagonal/>
    </border>
    <border>
      <left/>
      <right/>
      <top style="thin">
        <color rgb="FF7F7F7F"/>
      </top>
      <bottom style="thin">
        <color rgb="FFFFFFFF"/>
      </bottom>
      <diagonal/>
    </border>
    <border>
      <left/>
      <right style="thin">
        <color rgb="FF0569B3"/>
      </right>
      <top/>
      <bottom style="thin">
        <color rgb="FF0569B3"/>
      </bottom>
      <diagonal/>
    </border>
    <border>
      <left/>
      <right/>
      <top/>
      <bottom style="thin">
        <color rgb="FF006DFF"/>
      </bottom>
      <diagonal/>
    </border>
    <border>
      <left/>
      <right/>
      <top style="thin">
        <color rgb="FF006DFF"/>
      </top>
      <bottom style="thin">
        <color rgb="FF006DFF"/>
      </bottom>
      <diagonal/>
    </border>
    <border>
      <left/>
      <right/>
      <top style="thin">
        <color rgb="FF006DFF"/>
      </top>
      <bottom/>
      <diagonal/>
    </border>
    <border>
      <left/>
      <right/>
      <top style="thin">
        <color rgb="FF006DFF"/>
      </top>
      <bottom style="medium">
        <color rgb="FF006DFF"/>
      </bottom>
      <diagonal/>
    </border>
    <border>
      <left/>
      <right/>
      <top style="thin">
        <color rgb="FF0080FF"/>
      </top>
      <bottom style="thin">
        <color rgb="FF0080FF"/>
      </bottom>
      <diagonal/>
    </border>
    <border>
      <left/>
      <right/>
      <top/>
      <bottom style="thin">
        <color rgb="FF0080FF"/>
      </bottom>
      <diagonal/>
    </border>
    <border>
      <left/>
      <right/>
      <top style="thin">
        <color rgb="FF0080FF"/>
      </top>
      <bottom/>
      <diagonal/>
    </border>
  </borders>
  <cellStyleXfs count="3687">
    <xf numFmtId="0" fontId="0" fillId="0" borderId="0"/>
    <xf numFmtId="43" fontId="3" fillId="0" borderId="0" applyFont="0" applyFill="0" applyBorder="0" applyAlignment="0" applyProtection="0"/>
    <xf numFmtId="0" fontId="8" fillId="0" borderId="0"/>
    <xf numFmtId="0" fontId="8" fillId="0" borderId="0"/>
    <xf numFmtId="0" fontId="6" fillId="0" borderId="0"/>
    <xf numFmtId="0" fontId="6" fillId="0" borderId="0"/>
    <xf numFmtId="0" fontId="3" fillId="0" borderId="0"/>
    <xf numFmtId="166" fontId="13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6" fillId="0" borderId="0"/>
    <xf numFmtId="175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3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5" fillId="0" borderId="0"/>
    <xf numFmtId="0" fontId="16" fillId="0" borderId="0"/>
    <xf numFmtId="0" fontId="16" fillId="0" borderId="0"/>
    <xf numFmtId="0" fontId="1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6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178" fontId="6" fillId="0" borderId="0" applyFont="0" applyFill="0" applyAlignment="0" applyProtection="0"/>
    <xf numFmtId="0" fontId="6" fillId="0" borderId="0"/>
    <xf numFmtId="0" fontId="6" fillId="0" borderId="0"/>
    <xf numFmtId="179" fontId="6" fillId="0" borderId="0" applyFont="0" applyFill="0" applyBorder="0" applyAlignment="0" applyProtection="0"/>
    <xf numFmtId="174" fontId="6" fillId="0" borderId="0"/>
    <xf numFmtId="174" fontId="6" fillId="0" borderId="0"/>
    <xf numFmtId="174" fontId="6" fillId="0" borderId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7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7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7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7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7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7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2" borderId="0" applyNumberFormat="0" applyBorder="0" applyAlignment="0" applyProtection="0"/>
    <xf numFmtId="0" fontId="17" fillId="15" borderId="0" applyNumberFormat="0" applyBorder="0" applyAlignment="0" applyProtection="0"/>
    <xf numFmtId="0" fontId="17" fillId="18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2" borderId="0" applyNumberFormat="0" applyBorder="0" applyAlignment="0" applyProtection="0"/>
    <xf numFmtId="0" fontId="17" fillId="15" borderId="0" applyNumberFormat="0" applyBorder="0" applyAlignment="0" applyProtection="0"/>
    <xf numFmtId="0" fontId="17" fillId="18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2" borderId="0" applyNumberFormat="0" applyBorder="0" applyAlignment="0" applyProtection="0"/>
    <xf numFmtId="0" fontId="12" fillId="15" borderId="0" applyNumberFormat="0" applyBorder="0" applyAlignment="0" applyProtection="0"/>
    <xf numFmtId="0" fontId="12" fillId="18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7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7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7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7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7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7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8" fillId="19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8" fillId="19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9" fillId="19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22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8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8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8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8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8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8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3" borderId="0" applyNumberFormat="0" applyBorder="0" applyAlignment="0" applyProtection="0"/>
    <xf numFmtId="0" fontId="12" fillId="24" borderId="0" applyNumberFormat="0" applyBorder="0" applyAlignment="0" applyProtection="0"/>
    <xf numFmtId="0" fontId="12" fillId="25" borderId="0" applyNumberFormat="0" applyBorder="0" applyAlignment="0" applyProtection="0"/>
    <xf numFmtId="0" fontId="19" fillId="26" borderId="0" applyNumberFormat="0" applyBorder="0" applyAlignment="0" applyProtection="0"/>
    <xf numFmtId="0" fontId="19" fillId="27" borderId="0" applyNumberFormat="0" applyBorder="0" applyAlignment="0" applyProtection="0"/>
    <xf numFmtId="0" fontId="18" fillId="28" borderId="0" applyNumberFormat="0" applyBorder="0" applyAlignment="0" applyProtection="0"/>
    <xf numFmtId="0" fontId="12" fillId="29" borderId="0" applyNumberFormat="0" applyBorder="0" applyAlignment="0" applyProtection="0"/>
    <xf numFmtId="0" fontId="12" fillId="30" borderId="0" applyNumberFormat="0" applyBorder="0" applyAlignment="0" applyProtection="0"/>
    <xf numFmtId="0" fontId="19" fillId="31" borderId="0" applyNumberFormat="0" applyBorder="0" applyAlignment="0" applyProtection="0"/>
    <xf numFmtId="0" fontId="19" fillId="32" borderId="0" applyNumberFormat="0" applyBorder="0" applyAlignment="0" applyProtection="0"/>
    <xf numFmtId="0" fontId="18" fillId="33" borderId="0" applyNumberFormat="0" applyBorder="0" applyAlignment="0" applyProtection="0"/>
    <xf numFmtId="0" fontId="12" fillId="34" borderId="0" applyNumberFormat="0" applyBorder="0" applyAlignment="0" applyProtection="0"/>
    <xf numFmtId="0" fontId="12" fillId="35" borderId="0" applyNumberFormat="0" applyBorder="0" applyAlignment="0" applyProtection="0"/>
    <xf numFmtId="0" fontId="19" fillId="36" borderId="0" applyNumberFormat="0" applyBorder="0" applyAlignment="0" applyProtection="0"/>
    <xf numFmtId="0" fontId="19" fillId="31" borderId="0" applyNumberFormat="0" applyBorder="0" applyAlignment="0" applyProtection="0"/>
    <xf numFmtId="0" fontId="18" fillId="20" borderId="0" applyNumberFormat="0" applyBorder="0" applyAlignment="0" applyProtection="0"/>
    <xf numFmtId="0" fontId="12" fillId="35" borderId="0" applyNumberFormat="0" applyBorder="0" applyAlignment="0" applyProtection="0"/>
    <xf numFmtId="0" fontId="12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7" borderId="0" applyNumberFormat="0" applyBorder="0" applyAlignment="0" applyProtection="0"/>
    <xf numFmtId="0" fontId="18" fillId="21" borderId="0" applyNumberFormat="0" applyBorder="0" applyAlignment="0" applyProtection="0"/>
    <xf numFmtId="0" fontId="12" fillId="24" borderId="0" applyNumberFormat="0" applyBorder="0" applyAlignment="0" applyProtection="0"/>
    <xf numFmtId="0" fontId="12" fillId="25" borderId="0" applyNumberFormat="0" applyBorder="0" applyAlignment="0" applyProtection="0"/>
    <xf numFmtId="0" fontId="19" fillId="25" borderId="0" applyNumberFormat="0" applyBorder="0" applyAlignment="0" applyProtection="0"/>
    <xf numFmtId="0" fontId="19" fillId="38" borderId="0" applyNumberFormat="0" applyBorder="0" applyAlignment="0" applyProtection="0"/>
    <xf numFmtId="0" fontId="18" fillId="39" borderId="0" applyNumberFormat="0" applyBorder="0" applyAlignment="0" applyProtection="0"/>
    <xf numFmtId="0" fontId="12" fillId="40" borderId="0" applyNumberFormat="0" applyBorder="0" applyAlignment="0" applyProtection="0"/>
    <xf numFmtId="0" fontId="12" fillId="30" borderId="0" applyNumberFormat="0" applyBorder="0" applyAlignment="0" applyProtection="0"/>
    <xf numFmtId="0" fontId="19" fillId="41" borderId="0" applyNumberFormat="0" applyBorder="0" applyAlignment="0" applyProtection="0"/>
    <xf numFmtId="0" fontId="19" fillId="42" borderId="0" applyNumberFormat="0" applyBorder="0" applyAlignment="0" applyProtection="0"/>
    <xf numFmtId="0" fontId="20" fillId="0" borderId="0"/>
    <xf numFmtId="0" fontId="18" fillId="23" borderId="0" applyNumberFormat="0" applyBorder="0" applyAlignment="0" applyProtection="0"/>
    <xf numFmtId="0" fontId="18" fillId="28" borderId="0" applyNumberFormat="0" applyBorder="0" applyAlignment="0" applyProtection="0"/>
    <xf numFmtId="0" fontId="18" fillId="33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39" borderId="0" applyNumberFormat="0" applyBorder="0" applyAlignment="0" applyProtection="0"/>
    <xf numFmtId="0" fontId="16" fillId="0" borderId="0"/>
    <xf numFmtId="0" fontId="21" fillId="0" borderId="0">
      <alignment horizontal="center" wrapText="1"/>
      <protection locked="0"/>
    </xf>
    <xf numFmtId="0" fontId="6" fillId="0" borderId="0"/>
    <xf numFmtId="0" fontId="22" fillId="10" borderId="0" applyNumberFormat="0" applyBorder="0" applyAlignment="0" applyProtection="0"/>
    <xf numFmtId="0" fontId="21" fillId="0" borderId="4" applyAlignment="0">
      <alignment horizontal="center" vertical="center" wrapText="1"/>
    </xf>
    <xf numFmtId="0" fontId="23" fillId="8" borderId="0" applyNumberFormat="0" applyBorder="0" applyAlignment="0">
      <protection hidden="1"/>
    </xf>
    <xf numFmtId="0" fontId="24" fillId="11" borderId="0" applyNumberFormat="0" applyBorder="0" applyAlignment="0" applyProtection="0"/>
    <xf numFmtId="0" fontId="11" fillId="0" borderId="0">
      <alignment vertical="center"/>
    </xf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5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180" fontId="6" fillId="0" borderId="0" applyFill="0" applyBorder="0" applyAlignment="0"/>
    <xf numFmtId="181" fontId="14" fillId="0" borderId="0" applyFill="0" applyBorder="0" applyAlignment="0"/>
    <xf numFmtId="181" fontId="14" fillId="0" borderId="0" applyFill="0" applyBorder="0" applyAlignment="0"/>
    <xf numFmtId="181" fontId="14" fillId="0" borderId="0" applyFill="0" applyBorder="0" applyAlignment="0"/>
    <xf numFmtId="181" fontId="14" fillId="0" borderId="0" applyFill="0" applyBorder="0" applyAlignment="0"/>
    <xf numFmtId="181" fontId="14" fillId="0" borderId="0" applyFill="0" applyBorder="0" applyAlignment="0"/>
    <xf numFmtId="181" fontId="14" fillId="0" borderId="0" applyFill="0" applyBorder="0" applyAlignment="0"/>
    <xf numFmtId="181" fontId="14" fillId="0" borderId="0" applyFill="0" applyBorder="0" applyAlignment="0"/>
    <xf numFmtId="181" fontId="14" fillId="0" borderId="0" applyFill="0" applyBorder="0" applyAlignment="0"/>
    <xf numFmtId="181" fontId="14" fillId="0" borderId="0" applyFill="0" applyBorder="0" applyAlignment="0"/>
    <xf numFmtId="181" fontId="14" fillId="0" borderId="0" applyFill="0" applyBorder="0" applyAlignment="0"/>
    <xf numFmtId="182" fontId="14" fillId="0" borderId="0" applyFill="0" applyBorder="0" applyAlignment="0"/>
    <xf numFmtId="172" fontId="14" fillId="0" borderId="0" applyFill="0" applyBorder="0" applyAlignment="0"/>
    <xf numFmtId="183" fontId="14" fillId="0" borderId="0" applyFill="0" applyBorder="0" applyAlignment="0"/>
    <xf numFmtId="184" fontId="14" fillId="0" borderId="0" applyFill="0" applyBorder="0" applyAlignment="0"/>
    <xf numFmtId="181" fontId="14" fillId="0" borderId="0" applyFill="0" applyBorder="0" applyAlignment="0"/>
    <xf numFmtId="185" fontId="14" fillId="0" borderId="0" applyFill="0" applyBorder="0" applyAlignment="0"/>
    <xf numFmtId="182" fontId="14" fillId="0" borderId="0" applyFill="0" applyBorder="0" applyAlignment="0"/>
    <xf numFmtId="0" fontId="29" fillId="43" borderId="7" applyNumberFormat="0" applyAlignment="0" applyProtection="0"/>
    <xf numFmtId="0" fontId="29" fillId="43" borderId="7" applyNumberFormat="0" applyAlignment="0" applyProtection="0"/>
    <xf numFmtId="0" fontId="29" fillId="43" borderId="7" applyNumberFormat="0" applyAlignment="0" applyProtection="0"/>
    <xf numFmtId="0" fontId="29" fillId="43" borderId="7" applyNumberFormat="0" applyAlignment="0" applyProtection="0"/>
    <xf numFmtId="0" fontId="29" fillId="43" borderId="7" applyNumberFormat="0" applyAlignment="0" applyProtection="0"/>
    <xf numFmtId="0" fontId="29" fillId="43" borderId="7" applyNumberFormat="0" applyAlignment="0" applyProtection="0"/>
    <xf numFmtId="0" fontId="29" fillId="43" borderId="7" applyNumberFormat="0" applyAlignment="0" applyProtection="0"/>
    <xf numFmtId="0" fontId="29" fillId="43" borderId="7" applyNumberFormat="0" applyAlignment="0" applyProtection="0"/>
    <xf numFmtId="0" fontId="29" fillId="43" borderId="7" applyNumberFormat="0" applyAlignment="0" applyProtection="0"/>
    <xf numFmtId="0" fontId="30" fillId="43" borderId="7" applyNumberFormat="0" applyAlignment="0" applyProtection="0"/>
    <xf numFmtId="0" fontId="30" fillId="43" borderId="7" applyNumberFormat="0" applyAlignment="0" applyProtection="0"/>
    <xf numFmtId="0" fontId="30" fillId="43" borderId="7" applyNumberFormat="0" applyAlignment="0" applyProtection="0"/>
    <xf numFmtId="0" fontId="30" fillId="43" borderId="7" applyNumberFormat="0" applyAlignment="0" applyProtection="0"/>
    <xf numFmtId="0" fontId="29" fillId="43" borderId="7" applyNumberFormat="0" applyAlignment="0" applyProtection="0"/>
    <xf numFmtId="0" fontId="29" fillId="43" borderId="7" applyNumberFormat="0" applyAlignment="0" applyProtection="0"/>
    <xf numFmtId="0" fontId="29" fillId="43" borderId="7" applyNumberFormat="0" applyAlignment="0" applyProtection="0"/>
    <xf numFmtId="0" fontId="29" fillId="43" borderId="7" applyNumberFormat="0" applyAlignment="0" applyProtection="0"/>
    <xf numFmtId="0" fontId="29" fillId="43" borderId="7" applyNumberFormat="0" applyAlignment="0" applyProtection="0"/>
    <xf numFmtId="0" fontId="29" fillId="43" borderId="7" applyNumberFormat="0" applyAlignment="0" applyProtection="0"/>
    <xf numFmtId="0" fontId="29" fillId="43" borderId="7" applyNumberFormat="0" applyAlignment="0" applyProtection="0"/>
    <xf numFmtId="0" fontId="29" fillId="43" borderId="7" applyNumberFormat="0" applyAlignment="0" applyProtection="0"/>
    <xf numFmtId="0" fontId="29" fillId="43" borderId="7" applyNumberFormat="0" applyAlignment="0" applyProtection="0"/>
    <xf numFmtId="0" fontId="29" fillId="43" borderId="7" applyNumberFormat="0" applyAlignment="0" applyProtection="0"/>
    <xf numFmtId="0" fontId="29" fillId="43" borderId="7" applyNumberFormat="0" applyAlignment="0" applyProtection="0"/>
    <xf numFmtId="0" fontId="30" fillId="43" borderId="7" applyNumberFormat="0" applyAlignment="0" applyProtection="0"/>
    <xf numFmtId="0" fontId="30" fillId="43" borderId="7" applyNumberFormat="0" applyAlignment="0" applyProtection="0"/>
    <xf numFmtId="0" fontId="30" fillId="43" borderId="7" applyNumberFormat="0" applyAlignment="0" applyProtection="0"/>
    <xf numFmtId="0" fontId="30" fillId="43" borderId="7" applyNumberFormat="0" applyAlignment="0" applyProtection="0"/>
    <xf numFmtId="0" fontId="30" fillId="43" borderId="7" applyNumberFormat="0" applyAlignment="0" applyProtection="0"/>
    <xf numFmtId="0" fontId="30" fillId="43" borderId="7" applyNumberFormat="0" applyAlignment="0" applyProtection="0"/>
    <xf numFmtId="0" fontId="29" fillId="43" borderId="7" applyNumberFormat="0" applyAlignment="0" applyProtection="0"/>
    <xf numFmtId="0" fontId="30" fillId="43" borderId="7" applyNumberFormat="0" applyAlignment="0" applyProtection="0"/>
    <xf numFmtId="0" fontId="30" fillId="43" borderId="7" applyNumberFormat="0" applyAlignment="0" applyProtection="0"/>
    <xf numFmtId="0" fontId="30" fillId="43" borderId="7" applyNumberFormat="0" applyAlignment="0" applyProtection="0"/>
    <xf numFmtId="0" fontId="30" fillId="43" borderId="7" applyNumberFormat="0" applyAlignment="0" applyProtection="0"/>
    <xf numFmtId="0" fontId="29" fillId="43" borderId="7" applyNumberFormat="0" applyAlignment="0" applyProtection="0"/>
    <xf numFmtId="0" fontId="29" fillId="43" borderId="7" applyNumberFormat="0" applyAlignment="0" applyProtection="0"/>
    <xf numFmtId="0" fontId="29" fillId="43" borderId="7" applyNumberFormat="0" applyAlignment="0" applyProtection="0"/>
    <xf numFmtId="0" fontId="29" fillId="43" borderId="7" applyNumberFormat="0" applyAlignment="0" applyProtection="0"/>
    <xf numFmtId="0" fontId="29" fillId="43" borderId="7" applyNumberFormat="0" applyAlignment="0" applyProtection="0"/>
    <xf numFmtId="0" fontId="29" fillId="43" borderId="7" applyNumberFormat="0" applyAlignment="0" applyProtection="0"/>
    <xf numFmtId="0" fontId="29" fillId="43" borderId="7" applyNumberFormat="0" applyAlignment="0" applyProtection="0"/>
    <xf numFmtId="0" fontId="29" fillId="43" borderId="7" applyNumberFormat="0" applyAlignment="0" applyProtection="0"/>
    <xf numFmtId="0" fontId="29" fillId="43" borderId="7" applyNumberFormat="0" applyAlignment="0" applyProtection="0"/>
    <xf numFmtId="0" fontId="29" fillId="43" borderId="7" applyNumberFormat="0" applyAlignment="0" applyProtection="0"/>
    <xf numFmtId="0" fontId="29" fillId="43" borderId="7" applyNumberFormat="0" applyAlignment="0" applyProtection="0"/>
    <xf numFmtId="0" fontId="30" fillId="43" borderId="7" applyNumberFormat="0" applyAlignment="0" applyProtection="0"/>
    <xf numFmtId="0" fontId="30" fillId="43" borderId="7" applyNumberFormat="0" applyAlignment="0" applyProtection="0"/>
    <xf numFmtId="0" fontId="30" fillId="43" borderId="7" applyNumberFormat="0" applyAlignment="0" applyProtection="0"/>
    <xf numFmtId="0" fontId="30" fillId="43" borderId="7" applyNumberFormat="0" applyAlignment="0" applyProtection="0"/>
    <xf numFmtId="0" fontId="30" fillId="43" borderId="7" applyNumberFormat="0" applyAlignment="0" applyProtection="0"/>
    <xf numFmtId="0" fontId="30" fillId="43" borderId="7" applyNumberFormat="0" applyAlignment="0" applyProtection="0"/>
    <xf numFmtId="0" fontId="29" fillId="43" borderId="7" applyNumberFormat="0" applyAlignment="0" applyProtection="0"/>
    <xf numFmtId="0" fontId="29" fillId="43" borderId="7" applyNumberFormat="0" applyAlignment="0" applyProtection="0"/>
    <xf numFmtId="0" fontId="29" fillId="43" borderId="7" applyNumberFormat="0" applyAlignment="0" applyProtection="0"/>
    <xf numFmtId="0" fontId="29" fillId="43" borderId="7" applyNumberFormat="0" applyAlignment="0" applyProtection="0"/>
    <xf numFmtId="0" fontId="29" fillId="43" borderId="7" applyNumberFormat="0" applyAlignment="0" applyProtection="0"/>
    <xf numFmtId="0" fontId="29" fillId="43" borderId="7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2" fillId="44" borderId="8" applyNumberFormat="0" applyAlignment="0" applyProtection="0"/>
    <xf numFmtId="0" fontId="32" fillId="44" borderId="8" applyNumberFormat="0" applyAlignment="0" applyProtection="0"/>
    <xf numFmtId="0" fontId="32" fillId="44" borderId="8" applyNumberFormat="0" applyAlignment="0" applyProtection="0"/>
    <xf numFmtId="0" fontId="32" fillId="44" borderId="8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2" fillId="44" borderId="8" applyNumberFormat="0" applyAlignment="0" applyProtection="0"/>
    <xf numFmtId="0" fontId="32" fillId="44" borderId="8" applyNumberFormat="0" applyAlignment="0" applyProtection="0"/>
    <xf numFmtId="0" fontId="32" fillId="44" borderId="8" applyNumberFormat="0" applyAlignment="0" applyProtection="0"/>
    <xf numFmtId="0" fontId="32" fillId="44" borderId="8" applyNumberFormat="0" applyAlignment="0" applyProtection="0"/>
    <xf numFmtId="0" fontId="32" fillId="44" borderId="8" applyNumberFormat="0" applyAlignment="0" applyProtection="0"/>
    <xf numFmtId="0" fontId="32" fillId="44" borderId="8" applyNumberFormat="0" applyAlignment="0" applyProtection="0"/>
    <xf numFmtId="0" fontId="31" fillId="44" borderId="8" applyNumberFormat="0" applyAlignment="0" applyProtection="0"/>
    <xf numFmtId="0" fontId="32" fillId="44" borderId="8" applyNumberFormat="0" applyAlignment="0" applyProtection="0"/>
    <xf numFmtId="0" fontId="32" fillId="44" borderId="8" applyNumberFormat="0" applyAlignment="0" applyProtection="0"/>
    <xf numFmtId="0" fontId="32" fillId="44" borderId="8" applyNumberFormat="0" applyAlignment="0" applyProtection="0"/>
    <xf numFmtId="0" fontId="32" fillId="44" borderId="8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2" fillId="44" borderId="8" applyNumberFormat="0" applyAlignment="0" applyProtection="0"/>
    <xf numFmtId="0" fontId="32" fillId="44" borderId="8" applyNumberFormat="0" applyAlignment="0" applyProtection="0"/>
    <xf numFmtId="0" fontId="32" fillId="44" borderId="8" applyNumberFormat="0" applyAlignment="0" applyProtection="0"/>
    <xf numFmtId="0" fontId="32" fillId="44" borderId="8" applyNumberFormat="0" applyAlignment="0" applyProtection="0"/>
    <xf numFmtId="0" fontId="32" fillId="44" borderId="8" applyNumberFormat="0" applyAlignment="0" applyProtection="0"/>
    <xf numFmtId="0" fontId="32" fillId="44" borderId="8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4" fillId="0" borderId="9" applyNumberFormat="0" applyFill="0" applyAlignment="0" applyProtection="0"/>
    <xf numFmtId="0" fontId="34" fillId="0" borderId="9" applyNumberFormat="0" applyFill="0" applyAlignment="0" applyProtection="0"/>
    <xf numFmtId="0" fontId="34" fillId="0" borderId="9" applyNumberFormat="0" applyFill="0" applyAlignment="0" applyProtection="0"/>
    <xf numFmtId="0" fontId="34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4" fillId="0" borderId="9" applyNumberFormat="0" applyFill="0" applyAlignment="0" applyProtection="0"/>
    <xf numFmtId="0" fontId="34" fillId="0" borderId="9" applyNumberFormat="0" applyFill="0" applyAlignment="0" applyProtection="0"/>
    <xf numFmtId="0" fontId="34" fillId="0" borderId="9" applyNumberFormat="0" applyFill="0" applyAlignment="0" applyProtection="0"/>
    <xf numFmtId="0" fontId="34" fillId="0" borderId="9" applyNumberFormat="0" applyFill="0" applyAlignment="0" applyProtection="0"/>
    <xf numFmtId="0" fontId="34" fillId="0" borderId="9" applyNumberFormat="0" applyFill="0" applyAlignment="0" applyProtection="0"/>
    <xf numFmtId="0" fontId="34" fillId="0" borderId="9" applyNumberFormat="0" applyFill="0" applyAlignment="0" applyProtection="0"/>
    <xf numFmtId="0" fontId="33" fillId="0" borderId="9" applyNumberFormat="0" applyFill="0" applyAlignment="0" applyProtection="0"/>
    <xf numFmtId="0" fontId="34" fillId="0" borderId="9" applyNumberFormat="0" applyFill="0" applyAlignment="0" applyProtection="0"/>
    <xf numFmtId="0" fontId="34" fillId="0" borderId="9" applyNumberFormat="0" applyFill="0" applyAlignment="0" applyProtection="0"/>
    <xf numFmtId="0" fontId="34" fillId="0" borderId="9" applyNumberFormat="0" applyFill="0" applyAlignment="0" applyProtection="0"/>
    <xf numFmtId="0" fontId="34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4" fillId="0" borderId="9" applyNumberFormat="0" applyFill="0" applyAlignment="0" applyProtection="0"/>
    <xf numFmtId="0" fontId="34" fillId="0" borderId="9" applyNumberFormat="0" applyFill="0" applyAlignment="0" applyProtection="0"/>
    <xf numFmtId="0" fontId="34" fillId="0" borderId="9" applyNumberFormat="0" applyFill="0" applyAlignment="0" applyProtection="0"/>
    <xf numFmtId="0" fontId="34" fillId="0" borderId="9" applyNumberFormat="0" applyFill="0" applyAlignment="0" applyProtection="0"/>
    <xf numFmtId="0" fontId="34" fillId="0" borderId="9" applyNumberFormat="0" applyFill="0" applyAlignment="0" applyProtection="0"/>
    <xf numFmtId="0" fontId="34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5" fillId="0" borderId="0" applyFill="0" applyBorder="0" applyProtection="0">
      <alignment horizontal="center"/>
      <protection locked="0"/>
    </xf>
    <xf numFmtId="0" fontId="36" fillId="0" borderId="0" applyFill="0" applyBorder="0" applyProtection="0">
      <alignment horizontal="center"/>
    </xf>
    <xf numFmtId="0" fontId="36" fillId="0" borderId="0" applyFill="0" applyBorder="0" applyProtection="0">
      <alignment horizontal="center"/>
    </xf>
    <xf numFmtId="0" fontId="36" fillId="0" borderId="0" applyFill="0" applyBorder="0" applyProtection="0">
      <alignment horizontal="center"/>
    </xf>
    <xf numFmtId="0" fontId="31" fillId="44" borderId="8" applyNumberFormat="0" applyAlignment="0" applyProtection="0"/>
    <xf numFmtId="0" fontId="16" fillId="0" borderId="0">
      <alignment horizontal="center" wrapText="1"/>
      <protection hidden="1"/>
    </xf>
    <xf numFmtId="0" fontId="4" fillId="0" borderId="5">
      <alignment horizontal="center"/>
    </xf>
    <xf numFmtId="186" fontId="10" fillId="0" borderId="0">
      <alignment horizontal="center"/>
    </xf>
    <xf numFmtId="0" fontId="37" fillId="45" borderId="0" applyAlignment="0"/>
    <xf numFmtId="0" fontId="35" fillId="0" borderId="3">
      <alignment horizontal="left" wrapText="1"/>
    </xf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181" fontId="14" fillId="0" borderId="0" applyFont="0" applyFill="0" applyBorder="0" applyAlignment="0" applyProtection="0"/>
    <xf numFmtId="187" fontId="40" fillId="0" borderId="0" applyFont="0" applyFill="0" applyBorder="0" applyAlignment="0" applyProtection="0"/>
    <xf numFmtId="39" fontId="41" fillId="0" borderId="0" applyFont="0" applyFill="0" applyBorder="0" applyAlignment="0" applyProtection="0"/>
    <xf numFmtId="188" fontId="42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9" fontId="12" fillId="0" borderId="0" applyFont="0" applyFill="0" applyBorder="0" applyAlignment="0" applyProtection="0"/>
    <xf numFmtId="3" fontId="6" fillId="0" borderId="0" applyFont="0" applyFill="0" applyBorder="0" applyAlignment="0" applyProtection="0"/>
    <xf numFmtId="0" fontId="45" fillId="0" borderId="0"/>
    <xf numFmtId="0" fontId="46" fillId="0" borderId="0"/>
    <xf numFmtId="3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3" fontId="27" fillId="0" borderId="0" applyFont="0" applyFill="0" applyBorder="0" applyAlignment="0" applyProtection="0"/>
    <xf numFmtId="3" fontId="27" fillId="0" borderId="0" applyFont="0" applyFill="0" applyBorder="0" applyAlignment="0" applyProtection="0"/>
    <xf numFmtId="3" fontId="27" fillId="0" borderId="0" applyFont="0" applyFill="0" applyBorder="0" applyAlignment="0" applyProtection="0"/>
    <xf numFmtId="3" fontId="27" fillId="0" borderId="0" applyFont="0" applyFill="0" applyBorder="0" applyAlignment="0" applyProtection="0"/>
    <xf numFmtId="3" fontId="27" fillId="0" borderId="0" applyFont="0" applyFill="0" applyBorder="0" applyAlignment="0" applyProtection="0"/>
    <xf numFmtId="3" fontId="27" fillId="0" borderId="0" applyFont="0" applyFill="0" applyBorder="0" applyAlignment="0" applyProtection="0"/>
    <xf numFmtId="3" fontId="27" fillId="0" borderId="0" applyFont="0" applyFill="0" applyBorder="0" applyAlignment="0" applyProtection="0"/>
    <xf numFmtId="3" fontId="27" fillId="0" borderId="0" applyFont="0" applyFill="0" applyBorder="0" applyAlignment="0" applyProtection="0"/>
    <xf numFmtId="3" fontId="27" fillId="0" borderId="0" applyFont="0" applyFill="0" applyBorder="0" applyAlignment="0" applyProtection="0"/>
    <xf numFmtId="3" fontId="27" fillId="0" borderId="0" applyFont="0" applyFill="0" applyBorder="0" applyAlignment="0" applyProtection="0"/>
    <xf numFmtId="3" fontId="27" fillId="0" borderId="0" applyFont="0" applyFill="0" applyBorder="0" applyAlignment="0" applyProtection="0"/>
    <xf numFmtId="3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3" fontId="44" fillId="0" borderId="0" applyFill="0" applyBorder="0" applyAlignment="0" applyProtection="0"/>
    <xf numFmtId="0" fontId="45" fillId="0" borderId="0"/>
    <xf numFmtId="0" fontId="46" fillId="0" borderId="0"/>
    <xf numFmtId="0" fontId="47" fillId="46" borderId="0">
      <alignment horizontal="center" vertical="center" wrapText="1"/>
    </xf>
    <xf numFmtId="0" fontId="48" fillId="0" borderId="0" applyFill="0" applyBorder="0" applyAlignment="0" applyProtection="0">
      <protection locked="0"/>
    </xf>
    <xf numFmtId="0" fontId="49" fillId="0" borderId="0" applyNumberFormat="0" applyAlignment="0">
      <alignment horizontal="left"/>
    </xf>
    <xf numFmtId="0" fontId="9" fillId="0" borderId="0"/>
    <xf numFmtId="0" fontId="14" fillId="0" borderId="6"/>
    <xf numFmtId="0" fontId="9" fillId="0" borderId="0"/>
    <xf numFmtId="0" fontId="11" fillId="0" borderId="0" applyNumberFormat="0" applyAlignment="0"/>
    <xf numFmtId="182" fontId="50" fillId="0" borderId="0"/>
    <xf numFmtId="182" fontId="51" fillId="0" borderId="0"/>
    <xf numFmtId="189" fontId="6" fillId="0" borderId="0" applyFill="0" applyBorder="0">
      <alignment horizontal="right"/>
      <protection locked="0"/>
    </xf>
    <xf numFmtId="182" fontId="14" fillId="0" borderId="0" applyFont="0" applyFill="0" applyBorder="0" applyAlignment="0" applyProtection="0"/>
    <xf numFmtId="190" fontId="42" fillId="0" borderId="0" applyFont="0" applyFill="0" applyBorder="0" applyAlignment="0" applyProtection="0"/>
    <xf numFmtId="191" fontId="41" fillId="0" borderId="0" applyFont="0" applyFill="0" applyBorder="0" applyAlignment="0" applyProtection="0"/>
    <xf numFmtId="192" fontId="42" fillId="0" borderId="0" applyFont="0" applyFill="0" applyBorder="0" applyAlignment="0" applyProtection="0"/>
    <xf numFmtId="193" fontId="6" fillId="0" borderId="0" applyFont="0" applyFill="0" applyBorder="0" applyAlignment="0" applyProtection="0"/>
    <xf numFmtId="194" fontId="27" fillId="0" borderId="0" applyFont="0" applyFill="0" applyBorder="0" applyAlignment="0" applyProtection="0"/>
    <xf numFmtId="194" fontId="27" fillId="0" borderId="0" applyFont="0" applyFill="0" applyBorder="0" applyAlignment="0" applyProtection="0"/>
    <xf numFmtId="194" fontId="27" fillId="0" borderId="0" applyFont="0" applyFill="0" applyBorder="0" applyAlignment="0" applyProtection="0"/>
    <xf numFmtId="194" fontId="27" fillId="0" borderId="0" applyFont="0" applyFill="0" applyBorder="0" applyAlignment="0" applyProtection="0"/>
    <xf numFmtId="194" fontId="27" fillId="0" borderId="0" applyFont="0" applyFill="0" applyBorder="0" applyAlignment="0" applyProtection="0"/>
    <xf numFmtId="194" fontId="27" fillId="0" borderId="0" applyFont="0" applyFill="0" applyBorder="0" applyAlignment="0" applyProtection="0"/>
    <xf numFmtId="194" fontId="27" fillId="0" borderId="0" applyFont="0" applyFill="0" applyBorder="0" applyAlignment="0" applyProtection="0"/>
    <xf numFmtId="194" fontId="27" fillId="0" borderId="0" applyFont="0" applyFill="0" applyBorder="0" applyAlignment="0" applyProtection="0"/>
    <xf numFmtId="194" fontId="27" fillId="0" borderId="0" applyFont="0" applyFill="0" applyBorder="0" applyAlignment="0" applyProtection="0"/>
    <xf numFmtId="194" fontId="27" fillId="0" borderId="0" applyFont="0" applyFill="0" applyBorder="0" applyAlignment="0" applyProtection="0"/>
    <xf numFmtId="194" fontId="27" fillId="0" borderId="0" applyFont="0" applyFill="0" applyBorder="0" applyAlignment="0" applyProtection="0"/>
    <xf numFmtId="0" fontId="35" fillId="6" borderId="0" applyNumberFormat="0" applyFont="0" applyFill="0" applyBorder="0" applyProtection="0">
      <alignment horizontal="left"/>
    </xf>
    <xf numFmtId="0" fontId="52" fillId="14" borderId="7" applyNumberFormat="0" applyAlignment="0" applyProtection="0"/>
    <xf numFmtId="0" fontId="53" fillId="43" borderId="10" applyNumberFormat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4" fontId="13" fillId="0" borderId="0" applyFill="0" applyBorder="0" applyAlignment="0"/>
    <xf numFmtId="0" fontId="6" fillId="0" borderId="0" applyFont="0" applyFill="0" applyBorder="0" applyAlignment="0" applyProtection="0"/>
    <xf numFmtId="195" fontId="9" fillId="0" borderId="0" applyFill="0" applyBorder="0" applyProtection="0"/>
    <xf numFmtId="195" fontId="9" fillId="0" borderId="0" applyFill="0" applyBorder="0" applyProtection="0"/>
    <xf numFmtId="195" fontId="9" fillId="0" borderId="0" applyFill="0" applyBorder="0" applyProtection="0"/>
    <xf numFmtId="38" fontId="16" fillId="0" borderId="11">
      <alignment vertical="center"/>
    </xf>
    <xf numFmtId="38" fontId="16" fillId="0" borderId="11">
      <alignment vertical="center"/>
    </xf>
    <xf numFmtId="38" fontId="16" fillId="0" borderId="11">
      <alignment vertical="center"/>
    </xf>
    <xf numFmtId="0" fontId="54" fillId="0" borderId="0">
      <protection locked="0"/>
    </xf>
    <xf numFmtId="0" fontId="54" fillId="0" borderId="0">
      <protection locked="0"/>
    </xf>
    <xf numFmtId="0" fontId="54" fillId="0" borderId="0">
      <protection locked="0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5" fillId="11" borderId="0" applyNumberFormat="0" applyBorder="0" applyAlignment="0" applyProtection="0"/>
    <xf numFmtId="0" fontId="55" fillId="47" borderId="0" applyNumberFormat="0" applyBorder="0" applyAlignment="0" applyProtection="0"/>
    <xf numFmtId="0" fontId="55" fillId="48" borderId="0" applyNumberFormat="0" applyBorder="0" applyAlignment="0" applyProtection="0"/>
    <xf numFmtId="0" fontId="55" fillId="49" borderId="0" applyNumberFormat="0" applyBorder="0" applyAlignment="0" applyProtection="0"/>
    <xf numFmtId="0" fontId="56" fillId="0" borderId="0">
      <protection locked="0"/>
    </xf>
    <xf numFmtId="0" fontId="56" fillId="0" borderId="0">
      <protection locked="0"/>
    </xf>
    <xf numFmtId="0" fontId="56" fillId="0" borderId="0">
      <protection locked="0"/>
    </xf>
    <xf numFmtId="0" fontId="56" fillId="0" borderId="0">
      <protection locked="0"/>
    </xf>
    <xf numFmtId="0" fontId="56" fillId="0" borderId="0">
      <protection locked="0"/>
    </xf>
    <xf numFmtId="0" fontId="56" fillId="0" borderId="0">
      <protection locked="0"/>
    </xf>
    <xf numFmtId="0" fontId="5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19" fillId="23" borderId="0" applyNumberFormat="0" applyBorder="0" applyAlignment="0" applyProtection="0"/>
    <xf numFmtId="0" fontId="19" fillId="28" borderId="0" applyNumberFormat="0" applyBorder="0" applyAlignment="0" applyProtection="0"/>
    <xf numFmtId="0" fontId="19" fillId="33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39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8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9" fillId="28" borderId="0" applyNumberFormat="0" applyBorder="0" applyAlignment="0" applyProtection="0"/>
    <xf numFmtId="0" fontId="19" fillId="28" borderId="0" applyNumberFormat="0" applyBorder="0" applyAlignment="0" applyProtection="0"/>
    <xf numFmtId="0" fontId="19" fillId="28" borderId="0" applyNumberFormat="0" applyBorder="0" applyAlignment="0" applyProtection="0"/>
    <xf numFmtId="0" fontId="19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9" fillId="28" borderId="0" applyNumberFormat="0" applyBorder="0" applyAlignment="0" applyProtection="0"/>
    <xf numFmtId="0" fontId="19" fillId="28" borderId="0" applyNumberFormat="0" applyBorder="0" applyAlignment="0" applyProtection="0"/>
    <xf numFmtId="0" fontId="19" fillId="28" borderId="0" applyNumberFormat="0" applyBorder="0" applyAlignment="0" applyProtection="0"/>
    <xf numFmtId="0" fontId="19" fillId="28" borderId="0" applyNumberFormat="0" applyBorder="0" applyAlignment="0" applyProtection="0"/>
    <xf numFmtId="0" fontId="19" fillId="28" borderId="0" applyNumberFormat="0" applyBorder="0" applyAlignment="0" applyProtection="0"/>
    <xf numFmtId="0" fontId="19" fillId="28" borderId="0" applyNumberFormat="0" applyBorder="0" applyAlignment="0" applyProtection="0"/>
    <xf numFmtId="0" fontId="18" fillId="28" borderId="0" applyNumberFormat="0" applyBorder="0" applyAlignment="0" applyProtection="0"/>
    <xf numFmtId="0" fontId="19" fillId="28" borderId="0" applyNumberFormat="0" applyBorder="0" applyAlignment="0" applyProtection="0"/>
    <xf numFmtId="0" fontId="19" fillId="28" borderId="0" applyNumberFormat="0" applyBorder="0" applyAlignment="0" applyProtection="0"/>
    <xf numFmtId="0" fontId="19" fillId="28" borderId="0" applyNumberFormat="0" applyBorder="0" applyAlignment="0" applyProtection="0"/>
    <xf numFmtId="0" fontId="19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9" fillId="28" borderId="0" applyNumberFormat="0" applyBorder="0" applyAlignment="0" applyProtection="0"/>
    <xf numFmtId="0" fontId="19" fillId="28" borderId="0" applyNumberFormat="0" applyBorder="0" applyAlignment="0" applyProtection="0"/>
    <xf numFmtId="0" fontId="19" fillId="28" borderId="0" applyNumberFormat="0" applyBorder="0" applyAlignment="0" applyProtection="0"/>
    <xf numFmtId="0" fontId="19" fillId="28" borderId="0" applyNumberFormat="0" applyBorder="0" applyAlignment="0" applyProtection="0"/>
    <xf numFmtId="0" fontId="19" fillId="28" borderId="0" applyNumberFormat="0" applyBorder="0" applyAlignment="0" applyProtection="0"/>
    <xf numFmtId="0" fontId="19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8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8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8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8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181" fontId="14" fillId="0" borderId="0" applyFill="0" applyBorder="0" applyAlignment="0"/>
    <xf numFmtId="182" fontId="14" fillId="0" borderId="0" applyFill="0" applyBorder="0" applyAlignment="0"/>
    <xf numFmtId="181" fontId="14" fillId="0" borderId="0" applyFill="0" applyBorder="0" applyAlignment="0"/>
    <xf numFmtId="185" fontId="14" fillId="0" borderId="0" applyFill="0" applyBorder="0" applyAlignment="0"/>
    <xf numFmtId="182" fontId="14" fillId="0" borderId="0" applyFill="0" applyBorder="0" applyAlignment="0"/>
    <xf numFmtId="0" fontId="61" fillId="0" borderId="0" applyNumberFormat="0" applyAlignment="0">
      <alignment horizontal="left"/>
    </xf>
    <xf numFmtId="0" fontId="52" fillId="14" borderId="7" applyNumberFormat="0" applyAlignment="0" applyProtection="0"/>
    <xf numFmtId="0" fontId="52" fillId="14" borderId="7" applyNumberFormat="0" applyAlignment="0" applyProtection="0"/>
    <xf numFmtId="0" fontId="52" fillId="14" borderId="7" applyNumberFormat="0" applyAlignment="0" applyProtection="0"/>
    <xf numFmtId="0" fontId="52" fillId="14" borderId="7" applyNumberFormat="0" applyAlignment="0" applyProtection="0"/>
    <xf numFmtId="0" fontId="52" fillId="14" borderId="7" applyNumberFormat="0" applyAlignment="0" applyProtection="0"/>
    <xf numFmtId="0" fontId="52" fillId="14" borderId="7" applyNumberFormat="0" applyAlignment="0" applyProtection="0"/>
    <xf numFmtId="0" fontId="52" fillId="14" borderId="7" applyNumberFormat="0" applyAlignment="0" applyProtection="0"/>
    <xf numFmtId="0" fontId="52" fillId="14" borderId="7" applyNumberFormat="0" applyAlignment="0" applyProtection="0"/>
    <xf numFmtId="0" fontId="62" fillId="14" borderId="7" applyNumberFormat="0" applyAlignment="0" applyProtection="0"/>
    <xf numFmtId="0" fontId="62" fillId="14" borderId="7" applyNumberFormat="0" applyAlignment="0" applyProtection="0"/>
    <xf numFmtId="0" fontId="62" fillId="14" borderId="7" applyNumberFormat="0" applyAlignment="0" applyProtection="0"/>
    <xf numFmtId="0" fontId="62" fillId="14" borderId="7" applyNumberFormat="0" applyAlignment="0" applyProtection="0"/>
    <xf numFmtId="0" fontId="52" fillId="14" borderId="7" applyNumberFormat="0" applyAlignment="0" applyProtection="0"/>
    <xf numFmtId="0" fontId="52" fillId="14" borderId="7" applyNumberFormat="0" applyAlignment="0" applyProtection="0"/>
    <xf numFmtId="0" fontId="52" fillId="14" borderId="7" applyNumberFormat="0" applyAlignment="0" applyProtection="0"/>
    <xf numFmtId="0" fontId="52" fillId="14" borderId="7" applyNumberFormat="0" applyAlignment="0" applyProtection="0"/>
    <xf numFmtId="0" fontId="52" fillId="14" borderId="7" applyNumberFormat="0" applyAlignment="0" applyProtection="0"/>
    <xf numFmtId="0" fontId="52" fillId="14" borderId="7" applyNumberFormat="0" applyAlignment="0" applyProtection="0"/>
    <xf numFmtId="0" fontId="52" fillId="14" borderId="7" applyNumberFormat="0" applyAlignment="0" applyProtection="0"/>
    <xf numFmtId="0" fontId="52" fillId="14" borderId="7" applyNumberFormat="0" applyAlignment="0" applyProtection="0"/>
    <xf numFmtId="0" fontId="52" fillId="14" borderId="7" applyNumberFormat="0" applyAlignment="0" applyProtection="0"/>
    <xf numFmtId="0" fontId="52" fillId="14" borderId="7" applyNumberFormat="0" applyAlignment="0" applyProtection="0"/>
    <xf numFmtId="0" fontId="52" fillId="14" borderId="7" applyNumberFormat="0" applyAlignment="0" applyProtection="0"/>
    <xf numFmtId="0" fontId="62" fillId="14" borderId="7" applyNumberFormat="0" applyAlignment="0" applyProtection="0"/>
    <xf numFmtId="0" fontId="62" fillId="14" borderId="7" applyNumberFormat="0" applyAlignment="0" applyProtection="0"/>
    <xf numFmtId="0" fontId="62" fillId="14" borderId="7" applyNumberFormat="0" applyAlignment="0" applyProtection="0"/>
    <xf numFmtId="0" fontId="62" fillId="14" borderId="7" applyNumberFormat="0" applyAlignment="0" applyProtection="0"/>
    <xf numFmtId="0" fontId="62" fillId="14" borderId="7" applyNumberFormat="0" applyAlignment="0" applyProtection="0"/>
    <xf numFmtId="0" fontId="62" fillId="14" borderId="7" applyNumberFormat="0" applyAlignment="0" applyProtection="0"/>
    <xf numFmtId="0" fontId="52" fillId="14" borderId="7" applyNumberFormat="0" applyAlignment="0" applyProtection="0"/>
    <xf numFmtId="0" fontId="62" fillId="14" borderId="7" applyNumberFormat="0" applyAlignment="0" applyProtection="0"/>
    <xf numFmtId="0" fontId="62" fillId="14" borderId="7" applyNumberFormat="0" applyAlignment="0" applyProtection="0"/>
    <xf numFmtId="0" fontId="62" fillId="14" borderId="7" applyNumberFormat="0" applyAlignment="0" applyProtection="0"/>
    <xf numFmtId="0" fontId="62" fillId="14" borderId="7" applyNumberFormat="0" applyAlignment="0" applyProtection="0"/>
    <xf numFmtId="0" fontId="52" fillId="14" borderId="7" applyNumberFormat="0" applyAlignment="0" applyProtection="0"/>
    <xf numFmtId="0" fontId="52" fillId="14" borderId="7" applyNumberFormat="0" applyAlignment="0" applyProtection="0"/>
    <xf numFmtId="0" fontId="52" fillId="14" borderId="7" applyNumberFormat="0" applyAlignment="0" applyProtection="0"/>
    <xf numFmtId="0" fontId="52" fillId="14" borderId="7" applyNumberFormat="0" applyAlignment="0" applyProtection="0"/>
    <xf numFmtId="0" fontId="52" fillId="14" borderId="7" applyNumberFormat="0" applyAlignment="0" applyProtection="0"/>
    <xf numFmtId="0" fontId="52" fillId="14" borderId="7" applyNumberFormat="0" applyAlignment="0" applyProtection="0"/>
    <xf numFmtId="0" fontId="52" fillId="14" borderId="7" applyNumberFormat="0" applyAlignment="0" applyProtection="0"/>
    <xf numFmtId="0" fontId="52" fillId="14" borderId="7" applyNumberFormat="0" applyAlignment="0" applyProtection="0"/>
    <xf numFmtId="0" fontId="52" fillId="14" borderId="7" applyNumberFormat="0" applyAlignment="0" applyProtection="0"/>
    <xf numFmtId="0" fontId="52" fillId="14" borderId="7" applyNumberFormat="0" applyAlignment="0" applyProtection="0"/>
    <xf numFmtId="0" fontId="52" fillId="14" borderId="7" applyNumberFormat="0" applyAlignment="0" applyProtection="0"/>
    <xf numFmtId="0" fontId="62" fillId="14" borderId="7" applyNumberFormat="0" applyAlignment="0" applyProtection="0"/>
    <xf numFmtId="0" fontId="62" fillId="14" borderId="7" applyNumberFormat="0" applyAlignment="0" applyProtection="0"/>
    <xf numFmtId="0" fontId="62" fillId="14" borderId="7" applyNumberFormat="0" applyAlignment="0" applyProtection="0"/>
    <xf numFmtId="0" fontId="62" fillId="14" borderId="7" applyNumberFormat="0" applyAlignment="0" applyProtection="0"/>
    <xf numFmtId="0" fontId="62" fillId="14" borderId="7" applyNumberFormat="0" applyAlignment="0" applyProtection="0"/>
    <xf numFmtId="0" fontId="62" fillId="14" borderId="7" applyNumberFormat="0" applyAlignment="0" applyProtection="0"/>
    <xf numFmtId="0" fontId="52" fillId="14" borderId="7" applyNumberFormat="0" applyAlignment="0" applyProtection="0"/>
    <xf numFmtId="0" fontId="52" fillId="14" borderId="7" applyNumberFormat="0" applyAlignment="0" applyProtection="0"/>
    <xf numFmtId="0" fontId="52" fillId="14" borderId="7" applyNumberFormat="0" applyAlignment="0" applyProtection="0"/>
    <xf numFmtId="0" fontId="52" fillId="14" borderId="7" applyNumberFormat="0" applyAlignment="0" applyProtection="0"/>
    <xf numFmtId="0" fontId="52" fillId="14" borderId="7" applyNumberFormat="0" applyAlignment="0" applyProtection="0"/>
    <xf numFmtId="0" fontId="52" fillId="14" borderId="7" applyNumberFormat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173" fontId="6" fillId="0" borderId="0" applyFont="0" applyFill="0" applyBorder="0" applyAlignment="0" applyProtection="0"/>
    <xf numFmtId="196" fontId="39" fillId="0" borderId="0" applyFont="0" applyFill="0" applyBorder="0" applyAlignment="0" applyProtection="0"/>
    <xf numFmtId="196" fontId="39" fillId="0" borderId="0" applyFont="0" applyFill="0" applyBorder="0" applyAlignment="0" applyProtection="0"/>
    <xf numFmtId="196" fontId="39" fillId="0" borderId="0" applyFont="0" applyFill="0" applyBorder="0" applyAlignment="0" applyProtection="0"/>
    <xf numFmtId="196" fontId="39" fillId="0" borderId="0" applyFont="0" applyFill="0" applyBorder="0" applyAlignment="0" applyProtection="0"/>
    <xf numFmtId="196" fontId="39" fillId="0" borderId="0" applyFont="0" applyFill="0" applyBorder="0" applyAlignment="0" applyProtection="0"/>
    <xf numFmtId="196" fontId="6" fillId="0" borderId="0" applyFont="0" applyFill="0" applyBorder="0" applyAlignment="0" applyProtection="0"/>
    <xf numFmtId="196" fontId="6" fillId="0" borderId="0" applyFont="0" applyFill="0" applyBorder="0" applyAlignment="0" applyProtection="0"/>
    <xf numFmtId="196" fontId="6" fillId="0" borderId="0" applyFont="0" applyFill="0" applyBorder="0" applyAlignment="0" applyProtection="0"/>
    <xf numFmtId="196" fontId="6" fillId="0" borderId="0" applyFont="0" applyFill="0" applyBorder="0" applyAlignment="0" applyProtection="0"/>
    <xf numFmtId="196" fontId="6" fillId="0" borderId="0" applyFont="0" applyFill="0" applyBorder="0" applyAlignment="0" applyProtection="0"/>
    <xf numFmtId="196" fontId="6" fillId="0" borderId="0" applyFont="0" applyFill="0" applyBorder="0" applyAlignment="0" applyProtection="0"/>
    <xf numFmtId="196" fontId="6" fillId="0" borderId="0" applyFont="0" applyFill="0" applyBorder="0" applyAlignment="0" applyProtection="0"/>
    <xf numFmtId="196" fontId="6" fillId="0" borderId="0" applyFont="0" applyFill="0" applyBorder="0" applyAlignment="0" applyProtection="0"/>
    <xf numFmtId="196" fontId="6" fillId="0" borderId="0" applyFont="0" applyFill="0" applyBorder="0" applyAlignment="0" applyProtection="0"/>
    <xf numFmtId="196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96" fontId="39" fillId="0" borderId="0" applyFont="0" applyFill="0" applyBorder="0" applyAlignment="0" applyProtection="0"/>
    <xf numFmtId="196" fontId="39" fillId="0" borderId="0" applyFont="0" applyFill="0" applyBorder="0" applyAlignment="0" applyProtection="0"/>
    <xf numFmtId="196" fontId="39" fillId="0" borderId="0" applyFont="0" applyFill="0" applyBorder="0" applyAlignment="0" applyProtection="0"/>
    <xf numFmtId="196" fontId="39" fillId="0" borderId="0" applyFont="0" applyFill="0" applyBorder="0" applyAlignment="0" applyProtection="0"/>
    <xf numFmtId="196" fontId="39" fillId="0" borderId="0" applyFont="0" applyFill="0" applyBorder="0" applyAlignment="0" applyProtection="0"/>
    <xf numFmtId="173" fontId="6" fillId="0" borderId="0" applyFont="0" applyFill="0" applyBorder="0" applyAlignment="0" applyProtection="0"/>
    <xf numFmtId="0" fontId="63" fillId="0" borderId="0" applyNumberFormat="0" applyFill="0" applyBorder="0" applyAlignment="0" applyProtection="0"/>
    <xf numFmtId="0" fontId="54" fillId="0" borderId="0">
      <protection locked="0"/>
    </xf>
    <xf numFmtId="0" fontId="54" fillId="0" borderId="0">
      <protection locked="0"/>
    </xf>
    <xf numFmtId="0" fontId="54" fillId="0" borderId="0">
      <protection locked="0"/>
    </xf>
    <xf numFmtId="0" fontId="54" fillId="0" borderId="0">
      <protection locked="0"/>
    </xf>
    <xf numFmtId="0" fontId="54" fillId="0" borderId="0">
      <protection locked="0"/>
    </xf>
    <xf numFmtId="0" fontId="54" fillId="0" borderId="0">
      <protection locked="0"/>
    </xf>
    <xf numFmtId="0" fontId="54" fillId="0" borderId="0">
      <protection locked="0"/>
    </xf>
    <xf numFmtId="0" fontId="54" fillId="0" borderId="0">
      <protection locked="0"/>
    </xf>
    <xf numFmtId="0" fontId="54" fillId="0" borderId="0">
      <protection locked="0"/>
    </xf>
    <xf numFmtId="0" fontId="54" fillId="0" borderId="0">
      <protection locked="0"/>
    </xf>
    <xf numFmtId="0" fontId="54" fillId="0" borderId="0">
      <protection locked="0"/>
    </xf>
    <xf numFmtId="0" fontId="54" fillId="0" borderId="0">
      <protection locked="0"/>
    </xf>
    <xf numFmtId="0" fontId="54" fillId="0" borderId="0">
      <protection locked="0"/>
    </xf>
    <xf numFmtId="0" fontId="54" fillId="0" borderId="0">
      <protection locked="0"/>
    </xf>
    <xf numFmtId="0" fontId="54" fillId="0" borderId="0">
      <protection locked="0"/>
    </xf>
    <xf numFmtId="0" fontId="54" fillId="0" borderId="0">
      <protection locked="0"/>
    </xf>
    <xf numFmtId="0" fontId="54" fillId="0" borderId="0">
      <protection locked="0"/>
    </xf>
    <xf numFmtId="0" fontId="54" fillId="0" borderId="0">
      <protection locked="0"/>
    </xf>
    <xf numFmtId="0" fontId="54" fillId="0" borderId="0">
      <protection locked="0"/>
    </xf>
    <xf numFmtId="0" fontId="46" fillId="0" borderId="0"/>
    <xf numFmtId="0" fontId="54" fillId="0" borderId="0">
      <protection locked="0"/>
    </xf>
    <xf numFmtId="0" fontId="54" fillId="0" borderId="0">
      <protection locked="0"/>
    </xf>
    <xf numFmtId="0" fontId="54" fillId="0" borderId="0">
      <protection locked="0"/>
    </xf>
    <xf numFmtId="0" fontId="27" fillId="0" borderId="0" applyFont="0" applyFill="0" applyBorder="0" applyAlignment="0" applyProtection="0"/>
    <xf numFmtId="16" fontId="64" fillId="0" borderId="12"/>
    <xf numFmtId="16" fontId="64" fillId="0" borderId="12"/>
    <xf numFmtId="16" fontId="64" fillId="0" borderId="12"/>
    <xf numFmtId="16" fontId="64" fillId="0" borderId="12"/>
    <xf numFmtId="16" fontId="64" fillId="0" borderId="12"/>
    <xf numFmtId="16" fontId="64" fillId="0" borderId="12"/>
    <xf numFmtId="16" fontId="64" fillId="0" borderId="12"/>
    <xf numFmtId="16" fontId="64" fillId="0" borderId="12"/>
    <xf numFmtId="16" fontId="64" fillId="0" borderId="12"/>
    <xf numFmtId="16" fontId="64" fillId="0" borderId="12"/>
    <xf numFmtId="0" fontId="54" fillId="0" borderId="0">
      <protection locked="0"/>
    </xf>
    <xf numFmtId="0" fontId="54" fillId="0" borderId="0">
      <protection locked="0"/>
    </xf>
    <xf numFmtId="0" fontId="54" fillId="0" borderId="0">
      <protection locked="0"/>
    </xf>
    <xf numFmtId="0" fontId="54" fillId="0" borderId="0">
      <protection locked="0"/>
    </xf>
    <xf numFmtId="0" fontId="54" fillId="0" borderId="0">
      <protection locked="0"/>
    </xf>
    <xf numFmtId="0" fontId="54" fillId="0" borderId="0">
      <protection locked="0"/>
    </xf>
    <xf numFmtId="2" fontId="27" fillId="0" borderId="0" applyFont="0" applyFill="0" applyBorder="0" applyAlignment="0" applyProtection="0"/>
    <xf numFmtId="2" fontId="27" fillId="0" borderId="0" applyFont="0" applyFill="0" applyBorder="0" applyAlignment="0" applyProtection="0"/>
    <xf numFmtId="2" fontId="27" fillId="0" borderId="0" applyFont="0" applyFill="0" applyBorder="0" applyAlignment="0" applyProtection="0"/>
    <xf numFmtId="0" fontId="65" fillId="0" borderId="0"/>
    <xf numFmtId="0" fontId="25" fillId="11" borderId="0" applyNumberFormat="0" applyBorder="0" applyAlignment="0" applyProtection="0"/>
    <xf numFmtId="38" fontId="5" fillId="6" borderId="0" applyNumberFormat="0" applyBorder="0" applyAlignment="0" applyProtection="0"/>
    <xf numFmtId="38" fontId="5" fillId="6" borderId="0" applyNumberFormat="0" applyBorder="0" applyAlignment="0" applyProtection="0"/>
    <xf numFmtId="38" fontId="5" fillId="6" borderId="0" applyNumberFormat="0" applyBorder="0" applyAlignment="0" applyProtection="0"/>
    <xf numFmtId="0" fontId="58" fillId="0" borderId="13" applyNumberFormat="0" applyAlignment="0" applyProtection="0">
      <alignment horizontal="left" vertical="center"/>
    </xf>
    <xf numFmtId="0" fontId="58" fillId="0" borderId="1">
      <alignment horizontal="left" vertical="center"/>
    </xf>
    <xf numFmtId="14" fontId="35" fillId="50" borderId="14">
      <alignment horizontal="center" vertical="center" wrapText="1"/>
    </xf>
    <xf numFmtId="0" fontId="66" fillId="0" borderId="15" applyNumberFormat="0" applyFill="0" applyAlignment="0" applyProtection="0"/>
    <xf numFmtId="0" fontId="67" fillId="0" borderId="16" applyNumberFormat="0" applyFill="0" applyAlignment="0" applyProtection="0"/>
    <xf numFmtId="0" fontId="59" fillId="0" borderId="17" applyNumberFormat="0" applyFill="0" applyAlignment="0" applyProtection="0"/>
    <xf numFmtId="0" fontId="59" fillId="0" borderId="0" applyNumberFormat="0" applyFill="0" applyBorder="0" applyAlignment="0" applyProtection="0"/>
    <xf numFmtId="0" fontId="36" fillId="0" borderId="0" applyFill="0" applyAlignment="0" applyProtection="0">
      <protection locked="0"/>
    </xf>
    <xf numFmtId="0" fontId="36" fillId="0" borderId="0" applyFill="0" applyAlignment="0" applyProtection="0">
      <protection locked="0"/>
    </xf>
    <xf numFmtId="0" fontId="36" fillId="0" borderId="0" applyFill="0" applyAlignment="0" applyProtection="0">
      <protection locked="0"/>
    </xf>
    <xf numFmtId="0" fontId="36" fillId="0" borderId="2" applyFill="0" applyAlignment="0" applyProtection="0">
      <protection locked="0"/>
    </xf>
    <xf numFmtId="0" fontId="36" fillId="0" borderId="2" applyFill="0" applyAlignment="0" applyProtection="0">
      <protection locked="0"/>
    </xf>
    <xf numFmtId="0" fontId="36" fillId="0" borderId="2" applyFill="0" applyAlignment="0" applyProtection="0">
      <protection locked="0"/>
    </xf>
    <xf numFmtId="14" fontId="35" fillId="50" borderId="14">
      <alignment horizontal="center" vertical="center" wrapText="1"/>
    </xf>
    <xf numFmtId="197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0" fontId="68" fillId="0" borderId="0" applyNumberFormat="0" applyFill="0" applyBorder="0" applyAlignment="0" applyProtection="0">
      <alignment vertical="top"/>
      <protection locked="0"/>
    </xf>
    <xf numFmtId="0" fontId="69" fillId="0" borderId="0">
      <alignment vertical="top"/>
      <protection locked="0"/>
    </xf>
    <xf numFmtId="199" fontId="6" fillId="0" borderId="0" applyBorder="0" applyAlignment="0" applyProtection="0"/>
    <xf numFmtId="199" fontId="6" fillId="0" borderId="0" applyBorder="0" applyAlignment="0" applyProtection="0"/>
    <xf numFmtId="199" fontId="6" fillId="0" borderId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22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71" fillId="51" borderId="0">
      <alignment horizontal="left" wrapText="1" indent="2"/>
    </xf>
    <xf numFmtId="0" fontId="52" fillId="14" borderId="7" applyNumberFormat="0" applyAlignment="0" applyProtection="0"/>
    <xf numFmtId="10" fontId="5" fillId="51" borderId="3" applyNumberFormat="0" applyBorder="0" applyAlignment="0" applyProtection="0"/>
    <xf numFmtId="10" fontId="5" fillId="51" borderId="3" applyNumberFormat="0" applyBorder="0" applyAlignment="0" applyProtection="0"/>
    <xf numFmtId="10" fontId="5" fillId="51" borderId="3" applyNumberFormat="0" applyBorder="0" applyAlignment="0" applyProtection="0"/>
    <xf numFmtId="200" fontId="38" fillId="52" borderId="0"/>
    <xf numFmtId="9" fontId="9" fillId="53" borderId="3" applyProtection="0">
      <alignment horizontal="right"/>
      <protection locked="0"/>
    </xf>
    <xf numFmtId="0" fontId="6" fillId="0" borderId="0" applyFill="0" applyBorder="0">
      <alignment horizontal="right"/>
      <protection locked="0"/>
    </xf>
    <xf numFmtId="201" fontId="6" fillId="0" borderId="0" applyFill="0" applyBorder="0">
      <alignment horizontal="right"/>
      <protection locked="0"/>
    </xf>
    <xf numFmtId="0" fontId="35" fillId="54" borderId="18">
      <alignment horizontal="left" vertical="center" wrapText="1"/>
    </xf>
    <xf numFmtId="0" fontId="33" fillId="0" borderId="9" applyNumberFormat="0" applyFill="0" applyAlignment="0" applyProtection="0"/>
    <xf numFmtId="0" fontId="31" fillId="44" borderId="8" applyNumberFormat="0" applyAlignment="0" applyProtection="0"/>
    <xf numFmtId="0" fontId="6" fillId="0" borderId="0"/>
    <xf numFmtId="0" fontId="6" fillId="0" borderId="0"/>
    <xf numFmtId="0" fontId="6" fillId="0" borderId="0"/>
    <xf numFmtId="0" fontId="14" fillId="0" borderId="19">
      <alignment horizontal="left"/>
    </xf>
    <xf numFmtId="181" fontId="14" fillId="0" borderId="0" applyFill="0" applyBorder="0" applyAlignment="0"/>
    <xf numFmtId="182" fontId="14" fillId="0" borderId="0" applyFill="0" applyBorder="0" applyAlignment="0"/>
    <xf numFmtId="181" fontId="14" fillId="0" borderId="0" applyFill="0" applyBorder="0" applyAlignment="0"/>
    <xf numFmtId="185" fontId="14" fillId="0" borderId="0" applyFill="0" applyBorder="0" applyAlignment="0"/>
    <xf numFmtId="182" fontId="14" fillId="0" borderId="0" applyFill="0" applyBorder="0" applyAlignment="0"/>
    <xf numFmtId="0" fontId="33" fillId="0" borderId="9" applyNumberFormat="0" applyFill="0" applyAlignment="0" applyProtection="0"/>
    <xf numFmtId="200" fontId="72" fillId="55" borderId="0"/>
    <xf numFmtId="186" fontId="6" fillId="54" borderId="0"/>
    <xf numFmtId="202" fontId="73" fillId="8" borderId="3">
      <alignment horizontal="center"/>
    </xf>
    <xf numFmtId="0" fontId="48" fillId="0" borderId="0" applyFill="0" applyBorder="0" applyAlignment="0" applyProtection="0"/>
    <xf numFmtId="0" fontId="48" fillId="0" borderId="0" applyFill="0" applyBorder="0" applyAlignment="0" applyProtection="0"/>
    <xf numFmtId="0" fontId="48" fillId="0" borderId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78" fontId="9" fillId="0" borderId="0" applyFont="0" applyFill="0" applyBorder="0" applyAlignment="0" applyProtection="0"/>
    <xf numFmtId="176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203" fontId="6" fillId="0" borderId="0" applyFont="0" applyFill="0" applyBorder="0" applyAlignment="0" applyProtection="0"/>
    <xf numFmtId="204" fontId="6" fillId="0" borderId="0" applyFont="0" applyFill="0" applyBorder="0" applyAlignment="0" applyProtection="0"/>
    <xf numFmtId="205" fontId="6" fillId="0" borderId="0" applyFont="0" applyFill="0" applyBorder="0" applyAlignment="0" applyProtection="0"/>
    <xf numFmtId="206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07" fontId="6" fillId="0" borderId="0" applyFont="0" applyFill="0" applyBorder="0" applyAlignment="0" applyProtection="0"/>
    <xf numFmtId="208" fontId="6" fillId="0" borderId="0" applyFont="0" applyFill="0" applyBorder="0" applyAlignment="0" applyProtection="0"/>
    <xf numFmtId="0" fontId="54" fillId="0" borderId="0">
      <protection locked="0"/>
    </xf>
    <xf numFmtId="0" fontId="54" fillId="0" borderId="0">
      <protection locked="0"/>
    </xf>
    <xf numFmtId="0" fontId="54" fillId="0" borderId="0">
      <protection locked="0"/>
    </xf>
    <xf numFmtId="209" fontId="27" fillId="0" borderId="0" applyFont="0" applyFill="0" applyBorder="0" applyAlignment="0" applyProtection="0"/>
    <xf numFmtId="194" fontId="27" fillId="0" borderId="0" applyFont="0" applyFill="0" applyBorder="0" applyAlignment="0" applyProtection="0"/>
    <xf numFmtId="194" fontId="27" fillId="0" borderId="0" applyFont="0" applyFill="0" applyBorder="0" applyAlignment="0" applyProtection="0"/>
    <xf numFmtId="194" fontId="27" fillId="0" borderId="0" applyFont="0" applyFill="0" applyBorder="0" applyAlignment="0" applyProtection="0"/>
    <xf numFmtId="194" fontId="27" fillId="0" borderId="0" applyFont="0" applyFill="0" applyBorder="0" applyAlignment="0" applyProtection="0"/>
    <xf numFmtId="194" fontId="27" fillId="0" borderId="0" applyFont="0" applyFill="0" applyBorder="0" applyAlignment="0" applyProtection="0"/>
    <xf numFmtId="194" fontId="27" fillId="0" borderId="0" applyFont="0" applyFill="0" applyBorder="0" applyAlignment="0" applyProtection="0"/>
    <xf numFmtId="194" fontId="27" fillId="0" borderId="0" applyFont="0" applyFill="0" applyBorder="0" applyAlignment="0" applyProtection="0"/>
    <xf numFmtId="194" fontId="27" fillId="0" borderId="0" applyFont="0" applyFill="0" applyBorder="0" applyAlignment="0" applyProtection="0"/>
    <xf numFmtId="194" fontId="27" fillId="0" borderId="0" applyFont="0" applyFill="0" applyBorder="0" applyAlignment="0" applyProtection="0"/>
    <xf numFmtId="194" fontId="27" fillId="0" borderId="0" applyFont="0" applyFill="0" applyBorder="0" applyAlignment="0" applyProtection="0"/>
    <xf numFmtId="194" fontId="27" fillId="0" borderId="0" applyFont="0" applyFill="0" applyBorder="0" applyAlignment="0" applyProtection="0"/>
    <xf numFmtId="0" fontId="66" fillId="0" borderId="15" applyNumberFormat="0" applyFill="0" applyAlignment="0" applyProtection="0"/>
    <xf numFmtId="0" fontId="67" fillId="0" borderId="16" applyNumberFormat="0" applyFill="0" applyAlignment="0" applyProtection="0"/>
    <xf numFmtId="0" fontId="59" fillId="0" borderId="17" applyNumberFormat="0" applyFill="0" applyAlignment="0" applyProtection="0"/>
    <xf numFmtId="0" fontId="59" fillId="0" borderId="0" applyNumberFormat="0" applyFill="0" applyBorder="0" applyAlignment="0" applyProtection="0"/>
    <xf numFmtId="0" fontId="74" fillId="56" borderId="0" applyNumberFormat="0" applyBorder="0" applyAlignment="0" applyProtection="0"/>
    <xf numFmtId="0" fontId="75" fillId="56" borderId="0" applyNumberFormat="0" applyBorder="0" applyAlignment="0" applyProtection="0"/>
    <xf numFmtId="0" fontId="75" fillId="56" borderId="0" applyNumberFormat="0" applyBorder="0" applyAlignment="0" applyProtection="0"/>
    <xf numFmtId="0" fontId="75" fillId="56" borderId="0" applyNumberFormat="0" applyBorder="0" applyAlignment="0" applyProtection="0"/>
    <xf numFmtId="0" fontId="75" fillId="56" borderId="0" applyNumberFormat="0" applyBorder="0" applyAlignment="0" applyProtection="0"/>
    <xf numFmtId="0" fontId="74" fillId="56" borderId="0" applyNumberFormat="0" applyBorder="0" applyAlignment="0" applyProtection="0"/>
    <xf numFmtId="0" fontId="74" fillId="56" borderId="0" applyNumberFormat="0" applyBorder="0" applyAlignment="0" applyProtection="0"/>
    <xf numFmtId="0" fontId="74" fillId="56" borderId="0" applyNumberFormat="0" applyBorder="0" applyAlignment="0" applyProtection="0"/>
    <xf numFmtId="0" fontId="74" fillId="56" borderId="0" applyNumberFormat="0" applyBorder="0" applyAlignment="0" applyProtection="0"/>
    <xf numFmtId="0" fontId="74" fillId="56" borderId="0" applyNumberFormat="0" applyBorder="0" applyAlignment="0" applyProtection="0"/>
    <xf numFmtId="0" fontId="74" fillId="56" borderId="0" applyNumberFormat="0" applyBorder="0" applyAlignment="0" applyProtection="0"/>
    <xf numFmtId="0" fontId="74" fillId="56" borderId="0" applyNumberFormat="0" applyBorder="0" applyAlignment="0" applyProtection="0"/>
    <xf numFmtId="0" fontId="74" fillId="56" borderId="0" applyNumberFormat="0" applyBorder="0" applyAlignment="0" applyProtection="0"/>
    <xf numFmtId="0" fontId="74" fillId="56" borderId="0" applyNumberFormat="0" applyBorder="0" applyAlignment="0" applyProtection="0"/>
    <xf numFmtId="0" fontId="74" fillId="56" borderId="0" applyNumberFormat="0" applyBorder="0" applyAlignment="0" applyProtection="0"/>
    <xf numFmtId="0" fontId="74" fillId="56" borderId="0" applyNumberFormat="0" applyBorder="0" applyAlignment="0" applyProtection="0"/>
    <xf numFmtId="0" fontId="75" fillId="56" borderId="0" applyNumberFormat="0" applyBorder="0" applyAlignment="0" applyProtection="0"/>
    <xf numFmtId="0" fontId="75" fillId="56" borderId="0" applyNumberFormat="0" applyBorder="0" applyAlignment="0" applyProtection="0"/>
    <xf numFmtId="0" fontId="75" fillId="56" borderId="0" applyNumberFormat="0" applyBorder="0" applyAlignment="0" applyProtection="0"/>
    <xf numFmtId="0" fontId="75" fillId="56" borderId="0" applyNumberFormat="0" applyBorder="0" applyAlignment="0" applyProtection="0"/>
    <xf numFmtId="0" fontId="75" fillId="56" borderId="0" applyNumberFormat="0" applyBorder="0" applyAlignment="0" applyProtection="0"/>
    <xf numFmtId="0" fontId="75" fillId="56" borderId="0" applyNumberFormat="0" applyBorder="0" applyAlignment="0" applyProtection="0"/>
    <xf numFmtId="0" fontId="75" fillId="56" borderId="0" applyNumberFormat="0" applyBorder="0" applyAlignment="0" applyProtection="0"/>
    <xf numFmtId="37" fontId="76" fillId="0" borderId="0"/>
    <xf numFmtId="37" fontId="76" fillId="0" borderId="0"/>
    <xf numFmtId="37" fontId="76" fillId="0" borderId="0"/>
    <xf numFmtId="0" fontId="11" fillId="0" borderId="0"/>
    <xf numFmtId="0" fontId="11" fillId="0" borderId="0"/>
    <xf numFmtId="0" fontId="11" fillId="0" borderId="0"/>
    <xf numFmtId="210" fontId="6" fillId="0" borderId="0"/>
    <xf numFmtId="211" fontId="77" fillId="0" borderId="0"/>
    <xf numFmtId="211" fontId="77" fillId="0" borderId="0"/>
    <xf numFmtId="211" fontId="77" fillId="0" borderId="0"/>
    <xf numFmtId="211" fontId="77" fillId="0" borderId="0"/>
    <xf numFmtId="211" fontId="77" fillId="0" borderId="0"/>
    <xf numFmtId="211" fontId="77" fillId="0" borderId="0"/>
    <xf numFmtId="211" fontId="77" fillId="0" borderId="0"/>
    <xf numFmtId="211" fontId="77" fillId="0" borderId="0"/>
    <xf numFmtId="211" fontId="77" fillId="0" borderId="0"/>
    <xf numFmtId="211" fontId="77" fillId="0" borderId="0"/>
    <xf numFmtId="212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3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3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3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3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6" fillId="0" borderId="0"/>
    <xf numFmtId="0" fontId="3" fillId="0" borderId="0"/>
    <xf numFmtId="0" fontId="3" fillId="0" borderId="0"/>
    <xf numFmtId="0" fontId="7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 applyNumberFormat="0" applyFill="0" applyBorder="0" applyAlignment="0" applyProtection="0"/>
    <xf numFmtId="0" fontId="8" fillId="0" borderId="0"/>
    <xf numFmtId="0" fontId="8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" fillId="0" borderId="0"/>
    <xf numFmtId="213" fontId="6" fillId="57" borderId="14"/>
    <xf numFmtId="0" fontId="12" fillId="58" borderId="20" applyNumberFormat="0" applyFont="0" applyAlignment="0" applyProtection="0"/>
    <xf numFmtId="0" fontId="12" fillId="58" borderId="20" applyNumberFormat="0" applyFont="0" applyAlignment="0" applyProtection="0"/>
    <xf numFmtId="182" fontId="79" fillId="0" borderId="0"/>
    <xf numFmtId="0" fontId="17" fillId="58" borderId="20" applyNumberFormat="0" applyFont="0" applyAlignment="0" applyProtection="0"/>
    <xf numFmtId="0" fontId="17" fillId="58" borderId="20" applyNumberFormat="0" applyFont="0" applyAlignment="0" applyProtection="0"/>
    <xf numFmtId="0" fontId="17" fillId="58" borderId="20" applyNumberFormat="0" applyFont="0" applyAlignment="0" applyProtection="0"/>
    <xf numFmtId="0" fontId="17" fillId="58" borderId="20" applyNumberFormat="0" applyFont="0" applyAlignment="0" applyProtection="0"/>
    <xf numFmtId="0" fontId="17" fillId="58" borderId="20" applyNumberFormat="0" applyFont="0" applyAlignment="0" applyProtection="0"/>
    <xf numFmtId="0" fontId="17" fillId="58" borderId="20" applyNumberFormat="0" applyFont="0" applyAlignment="0" applyProtection="0"/>
    <xf numFmtId="0" fontId="17" fillId="58" borderId="20" applyNumberFormat="0" applyFont="0" applyAlignment="0" applyProtection="0"/>
    <xf numFmtId="0" fontId="17" fillId="58" borderId="20" applyNumberFormat="0" applyFont="0" applyAlignment="0" applyProtection="0"/>
    <xf numFmtId="0" fontId="12" fillId="58" borderId="20" applyNumberFormat="0" applyFont="0" applyAlignment="0" applyProtection="0"/>
    <xf numFmtId="0" fontId="12" fillId="58" borderId="20" applyNumberFormat="0" applyFont="0" applyAlignment="0" applyProtection="0"/>
    <xf numFmtId="0" fontId="12" fillId="58" borderId="20" applyNumberFormat="0" applyFont="0" applyAlignment="0" applyProtection="0"/>
    <xf numFmtId="0" fontId="12" fillId="58" borderId="20" applyNumberFormat="0" applyFont="0" applyAlignment="0" applyProtection="0"/>
    <xf numFmtId="0" fontId="17" fillId="58" borderId="20" applyNumberFormat="0" applyFont="0" applyAlignment="0" applyProtection="0"/>
    <xf numFmtId="0" fontId="17" fillId="58" borderId="20" applyNumberFormat="0" applyFont="0" applyAlignment="0" applyProtection="0"/>
    <xf numFmtId="0" fontId="17" fillId="58" borderId="20" applyNumberFormat="0" applyFont="0" applyAlignment="0" applyProtection="0"/>
    <xf numFmtId="0" fontId="17" fillId="58" borderId="20" applyNumberFormat="0" applyFont="0" applyAlignment="0" applyProtection="0"/>
    <xf numFmtId="0" fontId="17" fillId="58" borderId="20" applyNumberFormat="0" applyFont="0" applyAlignment="0" applyProtection="0"/>
    <xf numFmtId="0" fontId="17" fillId="58" borderId="20" applyNumberFormat="0" applyFont="0" applyAlignment="0" applyProtection="0"/>
    <xf numFmtId="0" fontId="17" fillId="58" borderId="20" applyNumberFormat="0" applyFont="0" applyAlignment="0" applyProtection="0"/>
    <xf numFmtId="0" fontId="17" fillId="58" borderId="20" applyNumberFormat="0" applyFont="0" applyAlignment="0" applyProtection="0"/>
    <xf numFmtId="0" fontId="17" fillId="58" borderId="20" applyNumberFormat="0" applyFont="0" applyAlignment="0" applyProtection="0"/>
    <xf numFmtId="0" fontId="17" fillId="58" borderId="20" applyNumberFormat="0" applyFont="0" applyAlignment="0" applyProtection="0"/>
    <xf numFmtId="0" fontId="17" fillId="58" borderId="20" applyNumberFormat="0" applyFont="0" applyAlignment="0" applyProtection="0"/>
    <xf numFmtId="0" fontId="12" fillId="58" borderId="20" applyNumberFormat="0" applyFont="0" applyAlignment="0" applyProtection="0"/>
    <xf numFmtId="0" fontId="12" fillId="58" borderId="20" applyNumberFormat="0" applyFont="0" applyAlignment="0" applyProtection="0"/>
    <xf numFmtId="0" fontId="12" fillId="58" borderId="20" applyNumberFormat="0" applyFont="0" applyAlignment="0" applyProtection="0"/>
    <xf numFmtId="0" fontId="12" fillId="58" borderId="20" applyNumberFormat="0" applyFont="0" applyAlignment="0" applyProtection="0"/>
    <xf numFmtId="0" fontId="12" fillId="58" borderId="20" applyNumberFormat="0" applyFont="0" applyAlignment="0" applyProtection="0"/>
    <xf numFmtId="0" fontId="12" fillId="58" borderId="20" applyNumberFormat="0" applyFont="0" applyAlignment="0" applyProtection="0"/>
    <xf numFmtId="0" fontId="17" fillId="58" borderId="20" applyNumberFormat="0" applyFont="0" applyAlignment="0" applyProtection="0"/>
    <xf numFmtId="0" fontId="12" fillId="58" borderId="20" applyNumberFormat="0" applyFont="0" applyAlignment="0" applyProtection="0"/>
    <xf numFmtId="0" fontId="12" fillId="58" borderId="20" applyNumberFormat="0" applyFont="0" applyAlignment="0" applyProtection="0"/>
    <xf numFmtId="0" fontId="12" fillId="58" borderId="20" applyNumberFormat="0" applyFont="0" applyAlignment="0" applyProtection="0"/>
    <xf numFmtId="0" fontId="12" fillId="58" borderId="20" applyNumberFormat="0" applyFont="0" applyAlignment="0" applyProtection="0"/>
    <xf numFmtId="0" fontId="17" fillId="58" borderId="20" applyNumberFormat="0" applyFont="0" applyAlignment="0" applyProtection="0"/>
    <xf numFmtId="0" fontId="17" fillId="58" borderId="20" applyNumberFormat="0" applyFont="0" applyAlignment="0" applyProtection="0"/>
    <xf numFmtId="0" fontId="17" fillId="58" borderId="20" applyNumberFormat="0" applyFont="0" applyAlignment="0" applyProtection="0"/>
    <xf numFmtId="0" fontId="17" fillId="58" borderId="20" applyNumberFormat="0" applyFont="0" applyAlignment="0" applyProtection="0"/>
    <xf numFmtId="0" fontId="17" fillId="58" borderId="20" applyNumberFormat="0" applyFont="0" applyAlignment="0" applyProtection="0"/>
    <xf numFmtId="0" fontId="17" fillId="58" borderId="20" applyNumberFormat="0" applyFont="0" applyAlignment="0" applyProtection="0"/>
    <xf numFmtId="0" fontId="17" fillId="58" borderId="20" applyNumberFormat="0" applyFont="0" applyAlignment="0" applyProtection="0"/>
    <xf numFmtId="0" fontId="17" fillId="58" borderId="20" applyNumberFormat="0" applyFont="0" applyAlignment="0" applyProtection="0"/>
    <xf numFmtId="0" fontId="17" fillId="58" borderId="20" applyNumberFormat="0" applyFont="0" applyAlignment="0" applyProtection="0"/>
    <xf numFmtId="0" fontId="17" fillId="58" borderId="20" applyNumberFormat="0" applyFont="0" applyAlignment="0" applyProtection="0"/>
    <xf numFmtId="0" fontId="17" fillId="58" borderId="20" applyNumberFormat="0" applyFont="0" applyAlignment="0" applyProtection="0"/>
    <xf numFmtId="0" fontId="12" fillId="58" borderId="20" applyNumberFormat="0" applyFont="0" applyAlignment="0" applyProtection="0"/>
    <xf numFmtId="0" fontId="12" fillId="58" borderId="20" applyNumberFormat="0" applyFont="0" applyAlignment="0" applyProtection="0"/>
    <xf numFmtId="0" fontId="12" fillId="58" borderId="20" applyNumberFormat="0" applyFont="0" applyAlignment="0" applyProtection="0"/>
    <xf numFmtId="0" fontId="12" fillId="58" borderId="20" applyNumberFormat="0" applyFont="0" applyAlignment="0" applyProtection="0"/>
    <xf numFmtId="0" fontId="12" fillId="58" borderId="20" applyNumberFormat="0" applyFont="0" applyAlignment="0" applyProtection="0"/>
    <xf numFmtId="0" fontId="12" fillId="58" borderId="20" applyNumberFormat="0" applyFont="0" applyAlignment="0" applyProtection="0"/>
    <xf numFmtId="0" fontId="17" fillId="58" borderId="20" applyNumberFormat="0" applyFont="0" applyAlignment="0" applyProtection="0"/>
    <xf numFmtId="0" fontId="17" fillId="58" borderId="20" applyNumberFormat="0" applyFont="0" applyAlignment="0" applyProtection="0"/>
    <xf numFmtId="0" fontId="17" fillId="58" borderId="20" applyNumberFormat="0" applyFont="0" applyAlignment="0" applyProtection="0"/>
    <xf numFmtId="0" fontId="17" fillId="58" borderId="20" applyNumberFormat="0" applyFont="0" applyAlignment="0" applyProtection="0"/>
    <xf numFmtId="0" fontId="17" fillId="58" borderId="20" applyNumberFormat="0" applyFont="0" applyAlignment="0" applyProtection="0"/>
    <xf numFmtId="0" fontId="17" fillId="58" borderId="20" applyNumberFormat="0" applyFont="0" applyAlignment="0" applyProtection="0"/>
    <xf numFmtId="0" fontId="17" fillId="58" borderId="20" applyNumberFormat="0" applyFont="0" applyAlignment="0" applyProtection="0"/>
    <xf numFmtId="214" fontId="80" fillId="0" borderId="21"/>
    <xf numFmtId="214" fontId="80" fillId="0" borderId="21"/>
    <xf numFmtId="0" fontId="29" fillId="43" borderId="7" applyNumberFormat="0" applyAlignment="0" applyProtection="0"/>
    <xf numFmtId="40" fontId="81" fillId="0" borderId="0" applyFont="0" applyFill="0" applyBorder="0" applyAlignment="0" applyProtection="0"/>
    <xf numFmtId="38" fontId="81" fillId="0" borderId="0" applyFont="0" applyFill="0" applyBorder="0" applyAlignment="0" applyProtection="0"/>
    <xf numFmtId="0" fontId="53" fillId="43" borderId="10" applyNumberFormat="0" applyAlignment="0" applyProtection="0"/>
    <xf numFmtId="215" fontId="82" fillId="59" borderId="0">
      <alignment horizontal="right"/>
    </xf>
    <xf numFmtId="0" fontId="83" fillId="60" borderId="0" applyBorder="0">
      <alignment horizontal="center"/>
    </xf>
    <xf numFmtId="0" fontId="9" fillId="0" borderId="0" applyProtection="0"/>
    <xf numFmtId="0" fontId="82" fillId="58" borderId="0"/>
    <xf numFmtId="0" fontId="84" fillId="59" borderId="0" applyBorder="0">
      <alignment horizontal="centerContinuous"/>
    </xf>
    <xf numFmtId="0" fontId="85" fillId="59" borderId="0" applyBorder="0">
      <alignment horizontal="centerContinuous"/>
    </xf>
    <xf numFmtId="0" fontId="86" fillId="61" borderId="10" applyNumberFormat="0" applyAlignment="0" applyProtection="0"/>
    <xf numFmtId="0" fontId="87" fillId="0" borderId="0" applyNumberFormat="0" applyFill="0" applyBorder="0" applyAlignment="0" applyProtection="0"/>
    <xf numFmtId="14" fontId="21" fillId="0" borderId="0">
      <alignment horizontal="center" wrapText="1"/>
      <protection locked="0"/>
    </xf>
    <xf numFmtId="0" fontId="46" fillId="0" borderId="0"/>
    <xf numFmtId="216" fontId="42" fillId="0" borderId="0" applyFont="0" applyFill="0" applyBorder="0" applyAlignment="0" applyProtection="0"/>
    <xf numFmtId="217" fontId="40" fillId="0" borderId="0" applyFont="0" applyFill="0" applyBorder="0" applyAlignment="0" applyProtection="0"/>
    <xf numFmtId="218" fontId="6" fillId="0" borderId="0" applyFont="0" applyFill="0" applyBorder="0" applyAlignment="0" applyProtection="0"/>
    <xf numFmtId="218" fontId="6" fillId="0" borderId="0" applyFont="0" applyFill="0" applyBorder="0" applyAlignment="0" applyProtection="0"/>
    <xf numFmtId="218" fontId="6" fillId="0" borderId="0" applyFont="0" applyFill="0" applyBorder="0" applyAlignment="0" applyProtection="0"/>
    <xf numFmtId="184" fontId="14" fillId="0" borderId="0" applyFont="0" applyFill="0" applyBorder="0" applyAlignment="0" applyProtection="0"/>
    <xf numFmtId="219" fontId="14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220" fontId="42" fillId="0" borderId="0" applyFont="0" applyFill="0" applyBorder="0" applyAlignment="0" applyProtection="0"/>
    <xf numFmtId="221" fontId="40" fillId="0" borderId="0" applyFont="0" applyFill="0" applyBorder="0" applyAlignment="0" applyProtection="0"/>
    <xf numFmtId="222" fontId="42" fillId="0" borderId="0" applyFont="0" applyFill="0" applyBorder="0" applyAlignment="0" applyProtection="0"/>
    <xf numFmtId="223" fontId="40" fillId="0" borderId="0" applyFont="0" applyFill="0" applyBorder="0" applyAlignment="0" applyProtection="0"/>
    <xf numFmtId="224" fontId="42" fillId="0" borderId="0" applyFont="0" applyFill="0" applyBorder="0" applyAlignment="0" applyProtection="0"/>
    <xf numFmtId="225" fontId="40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6" fillId="0" borderId="0" applyFont="0" applyFill="0" applyBorder="0" applyAlignment="0" applyProtection="0"/>
    <xf numFmtId="226" fontId="6" fillId="0" borderId="0" applyFill="0" applyBorder="0">
      <alignment horizontal="right"/>
      <protection locked="0"/>
    </xf>
    <xf numFmtId="0" fontId="6" fillId="0" borderId="0">
      <protection locked="0"/>
    </xf>
    <xf numFmtId="0" fontId="88" fillId="0" borderId="0">
      <protection locked="0"/>
    </xf>
    <xf numFmtId="0" fontId="6" fillId="0" borderId="0">
      <protection locked="0"/>
    </xf>
    <xf numFmtId="0" fontId="35" fillId="0" borderId="0">
      <protection locked="0"/>
    </xf>
    <xf numFmtId="0" fontId="46" fillId="0" borderId="0"/>
    <xf numFmtId="0" fontId="54" fillId="0" borderId="0">
      <protection locked="0"/>
    </xf>
    <xf numFmtId="0" fontId="54" fillId="0" borderId="0">
      <protection locked="0"/>
    </xf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2" fillId="0" borderId="0" applyFont="0" applyFill="0" applyBorder="0" applyAlignment="0" applyProtection="0"/>
    <xf numFmtId="181" fontId="14" fillId="0" borderId="0" applyFill="0" applyBorder="0" applyAlignment="0"/>
    <xf numFmtId="182" fontId="14" fillId="0" borderId="0" applyFill="0" applyBorder="0" applyAlignment="0"/>
    <xf numFmtId="181" fontId="14" fillId="0" borderId="0" applyFill="0" applyBorder="0" applyAlignment="0"/>
    <xf numFmtId="185" fontId="14" fillId="0" borderId="0" applyFill="0" applyBorder="0" applyAlignment="0"/>
    <xf numFmtId="182" fontId="14" fillId="0" borderId="0" applyFill="0" applyBorder="0" applyAlignment="0"/>
    <xf numFmtId="167" fontId="89" fillId="0" borderId="0"/>
    <xf numFmtId="0" fontId="16" fillId="0" borderId="0" applyNumberFormat="0" applyFont="0" applyFill="0" applyBorder="0" applyAlignment="0" applyProtection="0">
      <alignment horizontal="left"/>
    </xf>
    <xf numFmtId="0" fontId="16" fillId="0" borderId="0" applyNumberFormat="0" applyFont="0" applyFill="0" applyBorder="0" applyAlignment="0" applyProtection="0">
      <alignment horizontal="left"/>
    </xf>
    <xf numFmtId="0" fontId="16" fillId="0" borderId="0" applyNumberFormat="0" applyFont="0" applyFill="0" applyBorder="0" applyAlignment="0" applyProtection="0">
      <alignment horizontal="left"/>
    </xf>
    <xf numFmtId="15" fontId="16" fillId="0" borderId="0" applyFont="0" applyFill="0" applyBorder="0" applyAlignment="0" applyProtection="0"/>
    <xf numFmtId="15" fontId="16" fillId="0" borderId="0" applyFont="0" applyFill="0" applyBorder="0" applyAlignment="0" applyProtection="0"/>
    <xf numFmtId="15" fontId="16" fillId="0" borderId="0" applyFont="0" applyFill="0" applyBorder="0" applyAlignment="0" applyProtection="0"/>
    <xf numFmtId="4" fontId="16" fillId="0" borderId="0" applyFont="0" applyFill="0" applyBorder="0" applyAlignment="0" applyProtection="0"/>
    <xf numFmtId="0" fontId="90" fillId="0" borderId="14">
      <alignment horizontal="center"/>
    </xf>
    <xf numFmtId="3" fontId="16" fillId="0" borderId="0" applyFont="0" applyFill="0" applyBorder="0" applyAlignment="0" applyProtection="0"/>
    <xf numFmtId="0" fontId="16" fillId="62" borderId="0" applyNumberFormat="0" applyFont="0" applyBorder="0" applyAlignment="0" applyProtection="0"/>
    <xf numFmtId="227" fontId="6" fillId="0" borderId="0" applyFill="0" applyBorder="0" applyAlignment="0" applyProtection="0"/>
    <xf numFmtId="3" fontId="27" fillId="0" borderId="0" applyFont="0" applyFill="0" applyBorder="0" applyAlignment="0" applyProtection="0"/>
    <xf numFmtId="0" fontId="46" fillId="0" borderId="0"/>
    <xf numFmtId="0" fontId="46" fillId="0" borderId="0"/>
    <xf numFmtId="3" fontId="27" fillId="0" borderId="0" applyFont="0" applyFill="0" applyBorder="0" applyAlignment="0" applyProtection="0"/>
    <xf numFmtId="3" fontId="27" fillId="0" borderId="0" applyFont="0" applyFill="0" applyBorder="0" applyAlignment="0" applyProtection="0"/>
    <xf numFmtId="0" fontId="46" fillId="0" borderId="0"/>
    <xf numFmtId="228" fontId="5" fillId="0" borderId="0" applyNumberFormat="0" applyFont="0"/>
    <xf numFmtId="229" fontId="6" fillId="0" borderId="0">
      <alignment horizontal="right"/>
      <protection locked="0"/>
    </xf>
    <xf numFmtId="230" fontId="91" fillId="0" borderId="0" applyNumberFormat="0" applyFill="0" applyBorder="0" applyProtection="0">
      <alignment horizontal="right" vertical="top"/>
    </xf>
    <xf numFmtId="230" fontId="91" fillId="0" borderId="0" applyNumberFormat="0" applyFill="0" applyBorder="0" applyProtection="0">
      <alignment horizontal="right" vertical="top"/>
    </xf>
    <xf numFmtId="230" fontId="91" fillId="0" borderId="0" applyNumberFormat="0" applyFill="0" applyBorder="0" applyProtection="0">
      <alignment horizontal="right" vertical="top"/>
    </xf>
    <xf numFmtId="227" fontId="6" fillId="0" borderId="0" applyBorder="0"/>
    <xf numFmtId="227" fontId="6" fillId="0" borderId="0" applyBorder="0"/>
    <xf numFmtId="227" fontId="6" fillId="0" borderId="0" applyBorder="0"/>
    <xf numFmtId="228" fontId="6" fillId="0" borderId="0" applyBorder="0"/>
    <xf numFmtId="228" fontId="6" fillId="0" borderId="0" applyBorder="0"/>
    <xf numFmtId="228" fontId="6" fillId="0" borderId="0" applyBorder="0"/>
    <xf numFmtId="231" fontId="6" fillId="0" borderId="0" applyBorder="0"/>
    <xf numFmtId="231" fontId="6" fillId="0" borderId="0" applyBorder="0"/>
    <xf numFmtId="231" fontId="6" fillId="0" borderId="0" applyBorder="0"/>
    <xf numFmtId="3" fontId="6" fillId="0" borderId="0" applyBorder="0"/>
    <xf numFmtId="3" fontId="6" fillId="0" borderId="0" applyBorder="0"/>
    <xf numFmtId="3" fontId="6" fillId="0" borderId="0" applyBorder="0"/>
    <xf numFmtId="232" fontId="6" fillId="0" borderId="0" applyBorder="0"/>
    <xf numFmtId="232" fontId="6" fillId="0" borderId="0" applyBorder="0"/>
    <xf numFmtId="232" fontId="6" fillId="0" borderId="0" applyBorder="0"/>
    <xf numFmtId="233" fontId="6" fillId="0" borderId="0" applyBorder="0"/>
    <xf numFmtId="233" fontId="6" fillId="0" borderId="0" applyBorder="0"/>
    <xf numFmtId="233" fontId="6" fillId="0" borderId="0" applyBorder="0"/>
    <xf numFmtId="182" fontId="92" fillId="63" borderId="0"/>
    <xf numFmtId="0" fontId="93" fillId="0" borderId="0"/>
    <xf numFmtId="0" fontId="94" fillId="0" borderId="0"/>
    <xf numFmtId="0" fontId="95" fillId="0" borderId="0"/>
    <xf numFmtId="234" fontId="96" fillId="0" borderId="0" applyNumberFormat="0" applyFill="0" applyBorder="0" applyAlignment="0" applyProtection="0">
      <alignment horizontal="left"/>
    </xf>
    <xf numFmtId="38" fontId="96" fillId="0" borderId="0"/>
    <xf numFmtId="0" fontId="86" fillId="43" borderId="10" applyNumberFormat="0" applyAlignment="0" applyProtection="0"/>
    <xf numFmtId="0" fontId="53" fillId="43" borderId="10" applyNumberFormat="0" applyAlignment="0" applyProtection="0"/>
    <xf numFmtId="0" fontId="53" fillId="43" borderId="10" applyNumberFormat="0" applyAlignment="0" applyProtection="0"/>
    <xf numFmtId="0" fontId="53" fillId="43" borderId="10" applyNumberFormat="0" applyAlignment="0" applyProtection="0"/>
    <xf numFmtId="0" fontId="53" fillId="43" borderId="10" applyNumberFormat="0" applyAlignment="0" applyProtection="0"/>
    <xf numFmtId="0" fontId="53" fillId="43" borderId="10" applyNumberFormat="0" applyAlignment="0" applyProtection="0"/>
    <xf numFmtId="0" fontId="53" fillId="43" borderId="10" applyNumberFormat="0" applyAlignment="0" applyProtection="0"/>
    <xf numFmtId="0" fontId="53" fillId="43" borderId="10" applyNumberFormat="0" applyAlignment="0" applyProtection="0"/>
    <xf numFmtId="0" fontId="53" fillId="43" borderId="10" applyNumberFormat="0" applyAlignment="0" applyProtection="0"/>
    <xf numFmtId="0" fontId="86" fillId="43" borderId="10" applyNumberFormat="0" applyAlignment="0" applyProtection="0"/>
    <xf numFmtId="0" fontId="86" fillId="43" borderId="10" applyNumberFormat="0" applyAlignment="0" applyProtection="0"/>
    <xf numFmtId="0" fontId="86" fillId="43" borderId="10" applyNumberFormat="0" applyAlignment="0" applyProtection="0"/>
    <xf numFmtId="0" fontId="86" fillId="43" borderId="10" applyNumberFormat="0" applyAlignment="0" applyProtection="0"/>
    <xf numFmtId="0" fontId="53" fillId="43" borderId="10" applyNumberFormat="0" applyAlignment="0" applyProtection="0"/>
    <xf numFmtId="0" fontId="53" fillId="43" borderId="10" applyNumberFormat="0" applyAlignment="0" applyProtection="0"/>
    <xf numFmtId="0" fontId="53" fillId="43" borderId="10" applyNumberFormat="0" applyAlignment="0" applyProtection="0"/>
    <xf numFmtId="0" fontId="53" fillId="43" borderId="10" applyNumberFormat="0" applyAlignment="0" applyProtection="0"/>
    <xf numFmtId="0" fontId="53" fillId="43" borderId="10" applyNumberFormat="0" applyAlignment="0" applyProtection="0"/>
    <xf numFmtId="0" fontId="53" fillId="43" borderId="10" applyNumberFormat="0" applyAlignment="0" applyProtection="0"/>
    <xf numFmtId="0" fontId="53" fillId="43" borderId="10" applyNumberFormat="0" applyAlignment="0" applyProtection="0"/>
    <xf numFmtId="0" fontId="53" fillId="43" borderId="10" applyNumberFormat="0" applyAlignment="0" applyProtection="0"/>
    <xf numFmtId="0" fontId="53" fillId="43" borderId="10" applyNumberFormat="0" applyAlignment="0" applyProtection="0"/>
    <xf numFmtId="0" fontId="53" fillId="43" borderId="10" applyNumberFormat="0" applyAlignment="0" applyProtection="0"/>
    <xf numFmtId="0" fontId="53" fillId="43" borderId="10" applyNumberFormat="0" applyAlignment="0" applyProtection="0"/>
    <xf numFmtId="0" fontId="86" fillId="43" borderId="10" applyNumberFormat="0" applyAlignment="0" applyProtection="0"/>
    <xf numFmtId="0" fontId="86" fillId="43" borderId="10" applyNumberFormat="0" applyAlignment="0" applyProtection="0"/>
    <xf numFmtId="0" fontId="86" fillId="43" borderId="10" applyNumberFormat="0" applyAlignment="0" applyProtection="0"/>
    <xf numFmtId="0" fontId="86" fillId="43" borderId="10" applyNumberFormat="0" applyAlignment="0" applyProtection="0"/>
    <xf numFmtId="0" fontId="86" fillId="43" borderId="10" applyNumberFormat="0" applyAlignment="0" applyProtection="0"/>
    <xf numFmtId="0" fontId="86" fillId="43" borderId="10" applyNumberFormat="0" applyAlignment="0" applyProtection="0"/>
    <xf numFmtId="0" fontId="53" fillId="43" borderId="10" applyNumberFormat="0" applyAlignment="0" applyProtection="0"/>
    <xf numFmtId="0" fontId="86" fillId="43" borderId="10" applyNumberFormat="0" applyAlignment="0" applyProtection="0"/>
    <xf numFmtId="0" fontId="86" fillId="43" borderId="10" applyNumberFormat="0" applyAlignment="0" applyProtection="0"/>
    <xf numFmtId="0" fontId="86" fillId="43" borderId="10" applyNumberFormat="0" applyAlignment="0" applyProtection="0"/>
    <xf numFmtId="0" fontId="86" fillId="43" borderId="10" applyNumberFormat="0" applyAlignment="0" applyProtection="0"/>
    <xf numFmtId="0" fontId="53" fillId="43" borderId="10" applyNumberFormat="0" applyAlignment="0" applyProtection="0"/>
    <xf numFmtId="0" fontId="53" fillId="43" borderId="10" applyNumberFormat="0" applyAlignment="0" applyProtection="0"/>
    <xf numFmtId="0" fontId="53" fillId="43" borderId="10" applyNumberFormat="0" applyAlignment="0" applyProtection="0"/>
    <xf numFmtId="0" fontId="53" fillId="43" borderId="10" applyNumberFormat="0" applyAlignment="0" applyProtection="0"/>
    <xf numFmtId="0" fontId="53" fillId="43" borderId="10" applyNumberFormat="0" applyAlignment="0" applyProtection="0"/>
    <xf numFmtId="0" fontId="53" fillId="43" borderId="10" applyNumberFormat="0" applyAlignment="0" applyProtection="0"/>
    <xf numFmtId="0" fontId="53" fillId="43" borderId="10" applyNumberFormat="0" applyAlignment="0" applyProtection="0"/>
    <xf numFmtId="0" fontId="53" fillId="43" borderId="10" applyNumberFormat="0" applyAlignment="0" applyProtection="0"/>
    <xf numFmtId="0" fontId="53" fillId="43" borderId="10" applyNumberFormat="0" applyAlignment="0" applyProtection="0"/>
    <xf numFmtId="0" fontId="53" fillId="43" borderId="10" applyNumberFormat="0" applyAlignment="0" applyProtection="0"/>
    <xf numFmtId="0" fontId="53" fillId="43" borderId="10" applyNumberFormat="0" applyAlignment="0" applyProtection="0"/>
    <xf numFmtId="0" fontId="86" fillId="43" borderId="10" applyNumberFormat="0" applyAlignment="0" applyProtection="0"/>
    <xf numFmtId="0" fontId="86" fillId="43" borderId="10" applyNumberFormat="0" applyAlignment="0" applyProtection="0"/>
    <xf numFmtId="0" fontId="86" fillId="43" borderId="10" applyNumberFormat="0" applyAlignment="0" applyProtection="0"/>
    <xf numFmtId="0" fontId="86" fillId="43" borderId="10" applyNumberFormat="0" applyAlignment="0" applyProtection="0"/>
    <xf numFmtId="0" fontId="86" fillId="43" borderId="10" applyNumberFormat="0" applyAlignment="0" applyProtection="0"/>
    <xf numFmtId="0" fontId="86" fillId="43" borderId="10" applyNumberFormat="0" applyAlignment="0" applyProtection="0"/>
    <xf numFmtId="0" fontId="53" fillId="43" borderId="10" applyNumberFormat="0" applyAlignment="0" applyProtection="0"/>
    <xf numFmtId="0" fontId="53" fillId="43" borderId="10" applyNumberFormat="0" applyAlignment="0" applyProtection="0"/>
    <xf numFmtId="0" fontId="53" fillId="43" borderId="10" applyNumberFormat="0" applyAlignment="0" applyProtection="0"/>
    <xf numFmtId="0" fontId="53" fillId="43" borderId="10" applyNumberFormat="0" applyAlignment="0" applyProtection="0"/>
    <xf numFmtId="0" fontId="53" fillId="43" borderId="10" applyNumberFormat="0" applyAlignment="0" applyProtection="0"/>
    <xf numFmtId="0" fontId="53" fillId="43" borderId="10" applyNumberFormat="0" applyAlignment="0" applyProtection="0"/>
    <xf numFmtId="4" fontId="97" fillId="64" borderId="22" applyNumberFormat="0" applyProtection="0">
      <alignment vertical="center"/>
    </xf>
    <xf numFmtId="4" fontId="58" fillId="14" borderId="22" applyNumberFormat="0" applyProtection="0">
      <alignment vertical="center"/>
    </xf>
    <xf numFmtId="4" fontId="58" fillId="14" borderId="22" applyNumberFormat="0" applyProtection="0">
      <alignment vertical="center"/>
    </xf>
    <xf numFmtId="4" fontId="58" fillId="14" borderId="22" applyNumberFormat="0" applyProtection="0">
      <alignment vertical="center"/>
    </xf>
    <xf numFmtId="4" fontId="58" fillId="14" borderId="22" applyNumberFormat="0" applyProtection="0">
      <alignment vertical="center"/>
    </xf>
    <xf numFmtId="4" fontId="58" fillId="14" borderId="22" applyNumberFormat="0" applyProtection="0">
      <alignment vertical="center"/>
    </xf>
    <xf numFmtId="4" fontId="58" fillId="14" borderId="22" applyNumberFormat="0" applyProtection="0">
      <alignment vertical="center"/>
    </xf>
    <xf numFmtId="4" fontId="58" fillId="14" borderId="22" applyNumberFormat="0" applyProtection="0">
      <alignment vertical="center"/>
    </xf>
    <xf numFmtId="4" fontId="58" fillId="14" borderId="22" applyNumberFormat="0" applyProtection="0">
      <alignment vertical="center"/>
    </xf>
    <xf numFmtId="4" fontId="58" fillId="14" borderId="22" applyNumberFormat="0" applyProtection="0">
      <alignment vertical="center"/>
    </xf>
    <xf numFmtId="4" fontId="58" fillId="14" borderId="22" applyNumberFormat="0" applyProtection="0">
      <alignment vertical="center"/>
    </xf>
    <xf numFmtId="4" fontId="98" fillId="65" borderId="22" applyNumberFormat="0" applyProtection="0">
      <alignment vertical="center"/>
    </xf>
    <xf numFmtId="4" fontId="98" fillId="54" borderId="22">
      <alignment vertical="center"/>
    </xf>
    <xf numFmtId="4" fontId="98" fillId="54" borderId="22">
      <alignment vertical="center"/>
    </xf>
    <xf numFmtId="4" fontId="98" fillId="54" borderId="22">
      <alignment vertical="center"/>
    </xf>
    <xf numFmtId="4" fontId="98" fillId="54" borderId="22">
      <alignment vertical="center"/>
    </xf>
    <xf numFmtId="4" fontId="98" fillId="54" borderId="22">
      <alignment vertical="center"/>
    </xf>
    <xf numFmtId="4" fontId="98" fillId="54" borderId="22">
      <alignment vertical="center"/>
    </xf>
    <xf numFmtId="4" fontId="98" fillId="54" borderId="22">
      <alignment vertical="center"/>
    </xf>
    <xf numFmtId="4" fontId="98" fillId="54" borderId="22">
      <alignment vertical="center"/>
    </xf>
    <xf numFmtId="4" fontId="98" fillId="54" borderId="22">
      <alignment vertical="center"/>
    </xf>
    <xf numFmtId="4" fontId="98" fillId="54" borderId="22">
      <alignment vertical="center"/>
    </xf>
    <xf numFmtId="4" fontId="98" fillId="54" borderId="22">
      <alignment vertical="center"/>
    </xf>
    <xf numFmtId="4" fontId="99" fillId="66" borderId="16">
      <alignment vertical="center"/>
    </xf>
    <xf numFmtId="4" fontId="100" fillId="66" borderId="16">
      <alignment vertical="center"/>
    </xf>
    <xf numFmtId="4" fontId="99" fillId="67" borderId="16">
      <alignment vertical="center"/>
    </xf>
    <xf numFmtId="4" fontId="100" fillId="67" borderId="16">
      <alignment vertical="center"/>
    </xf>
    <xf numFmtId="4" fontId="13" fillId="68" borderId="22" applyNumberFormat="0" applyProtection="0">
      <alignment horizontal="left" vertical="center" wrapText="1"/>
    </xf>
    <xf numFmtId="4" fontId="44" fillId="69" borderId="22" applyNumberFormat="0" applyProtection="0">
      <alignment horizontal="left" vertical="center" indent="1"/>
    </xf>
    <xf numFmtId="4" fontId="44" fillId="69" borderId="22" applyNumberFormat="0" applyProtection="0">
      <alignment horizontal="left" vertical="center" indent="1"/>
    </xf>
    <xf numFmtId="4" fontId="44" fillId="69" borderId="22" applyNumberFormat="0" applyProtection="0">
      <alignment horizontal="left" vertical="center" indent="1"/>
    </xf>
    <xf numFmtId="4" fontId="44" fillId="69" borderId="22" applyNumberFormat="0" applyProtection="0">
      <alignment horizontal="left" vertical="center" indent="1"/>
    </xf>
    <xf numFmtId="4" fontId="44" fillId="69" borderId="22" applyNumberFormat="0" applyProtection="0">
      <alignment horizontal="left" vertical="center" indent="1"/>
    </xf>
    <xf numFmtId="4" fontId="44" fillId="69" borderId="22" applyNumberFormat="0" applyProtection="0">
      <alignment horizontal="left" vertical="center" indent="1"/>
    </xf>
    <xf numFmtId="4" fontId="44" fillId="69" borderId="22" applyNumberFormat="0" applyProtection="0">
      <alignment horizontal="left" vertical="center" indent="1"/>
    </xf>
    <xf numFmtId="4" fontId="44" fillId="69" borderId="22" applyNumberFormat="0" applyProtection="0">
      <alignment horizontal="left" vertical="center" indent="1"/>
    </xf>
    <xf numFmtId="4" fontId="44" fillId="69" borderId="22" applyNumberFormat="0" applyProtection="0">
      <alignment horizontal="left" vertical="center" indent="1"/>
    </xf>
    <xf numFmtId="4" fontId="44" fillId="69" borderId="22" applyNumberFormat="0" applyProtection="0">
      <alignment horizontal="left" vertical="center" indent="1"/>
    </xf>
    <xf numFmtId="4" fontId="44" fillId="69" borderId="22" applyNumberFormat="0" applyProtection="0">
      <alignment horizontal="left" vertical="center" indent="1"/>
    </xf>
    <xf numFmtId="0" fontId="82" fillId="56" borderId="22" applyNumberFormat="0" applyProtection="0">
      <alignment horizontal="left" vertical="top" indent="1"/>
    </xf>
    <xf numFmtId="0" fontId="101" fillId="70" borderId="0" applyNumberFormat="0" applyProtection="0"/>
    <xf numFmtId="4" fontId="102" fillId="71" borderId="23" applyNumberFormat="0" applyProtection="0">
      <alignment horizontal="left" vertical="center"/>
    </xf>
    <xf numFmtId="4" fontId="44" fillId="72" borderId="3" applyNumberFormat="0" applyProtection="0">
      <alignment horizontal="left" vertical="center" indent="1"/>
    </xf>
    <xf numFmtId="4" fontId="44" fillId="72" borderId="3" applyNumberFormat="0" applyProtection="0">
      <alignment horizontal="left" vertical="center" indent="1"/>
    </xf>
    <xf numFmtId="4" fontId="44" fillId="72" borderId="3" applyNumberFormat="0" applyProtection="0">
      <alignment horizontal="left" vertical="center" indent="1"/>
    </xf>
    <xf numFmtId="4" fontId="44" fillId="72" borderId="3" applyNumberFormat="0" applyProtection="0">
      <alignment horizontal="left" vertical="center" indent="1"/>
    </xf>
    <xf numFmtId="4" fontId="44" fillId="72" borderId="3" applyNumberFormat="0" applyProtection="0">
      <alignment horizontal="left" vertical="center" indent="1"/>
    </xf>
    <xf numFmtId="4" fontId="44" fillId="72" borderId="3" applyNumberFormat="0" applyProtection="0">
      <alignment horizontal="left" vertical="center" indent="1"/>
    </xf>
    <xf numFmtId="4" fontId="44" fillId="72" borderId="3" applyNumberFormat="0" applyProtection="0">
      <alignment horizontal="left" vertical="center" indent="1"/>
    </xf>
    <xf numFmtId="4" fontId="44" fillId="72" borderId="3" applyNumberFormat="0" applyProtection="0">
      <alignment horizontal="left" vertical="center" indent="1"/>
    </xf>
    <xf numFmtId="4" fontId="44" fillId="72" borderId="3" applyNumberFormat="0" applyProtection="0">
      <alignment horizontal="left" vertical="center" indent="1"/>
    </xf>
    <xf numFmtId="4" fontId="44" fillId="72" borderId="3" applyNumberFormat="0" applyProtection="0">
      <alignment horizontal="left" vertical="center" indent="1"/>
    </xf>
    <xf numFmtId="4" fontId="44" fillId="72" borderId="3" applyNumberFormat="0" applyProtection="0">
      <alignment horizontal="left" vertical="center" indent="1"/>
    </xf>
    <xf numFmtId="4" fontId="103" fillId="73" borderId="22">
      <alignment horizontal="right" vertical="center"/>
    </xf>
    <xf numFmtId="4" fontId="103" fillId="73" borderId="22">
      <alignment horizontal="right" vertical="center"/>
    </xf>
    <xf numFmtId="4" fontId="103" fillId="73" borderId="22">
      <alignment horizontal="right" vertical="center"/>
    </xf>
    <xf numFmtId="4" fontId="103" fillId="73" borderId="22" applyNumberFormat="0" applyProtection="0">
      <alignment horizontal="right" vertical="center"/>
    </xf>
    <xf numFmtId="4" fontId="103" fillId="74" borderId="22" applyNumberFormat="0" applyProtection="0">
      <alignment horizontal="right" vertical="center"/>
    </xf>
    <xf numFmtId="4" fontId="103" fillId="75" borderId="22" applyNumberFormat="0" applyProtection="0">
      <alignment horizontal="right" vertical="center"/>
    </xf>
    <xf numFmtId="4" fontId="103" fillId="76" borderId="22">
      <alignment horizontal="right" vertical="center"/>
    </xf>
    <xf numFmtId="4" fontId="103" fillId="76" borderId="22">
      <alignment horizontal="right" vertical="center"/>
    </xf>
    <xf numFmtId="4" fontId="103" fillId="76" borderId="22">
      <alignment horizontal="right" vertical="center"/>
    </xf>
    <xf numFmtId="4" fontId="103" fillId="77" borderId="22" applyNumberFormat="0" applyProtection="0">
      <alignment horizontal="right" vertical="center"/>
    </xf>
    <xf numFmtId="4" fontId="103" fillId="78" borderId="22" applyNumberFormat="0" applyProtection="0">
      <alignment horizontal="right" vertical="center"/>
    </xf>
    <xf numFmtId="4" fontId="103" fillId="76" borderId="22" applyNumberFormat="0" applyProtection="0">
      <alignment horizontal="right" vertical="center"/>
    </xf>
    <xf numFmtId="4" fontId="103" fillId="66" borderId="22">
      <alignment horizontal="right" vertical="center"/>
    </xf>
    <xf numFmtId="4" fontId="103" fillId="66" borderId="22">
      <alignment horizontal="right" vertical="center"/>
    </xf>
    <xf numFmtId="4" fontId="103" fillId="66" borderId="22">
      <alignment horizontal="right" vertical="center"/>
    </xf>
    <xf numFmtId="4" fontId="103" fillId="79" borderId="22" applyNumberFormat="0" applyProtection="0">
      <alignment horizontal="right" vertical="center"/>
    </xf>
    <xf numFmtId="4" fontId="103" fillId="80" borderId="22" applyNumberFormat="0" applyProtection="0">
      <alignment horizontal="right" vertical="center"/>
    </xf>
    <xf numFmtId="4" fontId="103" fillId="66" borderId="22" applyNumberFormat="0" applyProtection="0">
      <alignment horizontal="right" vertical="center"/>
    </xf>
    <xf numFmtId="4" fontId="104" fillId="73" borderId="22">
      <alignment horizontal="right" vertical="center"/>
    </xf>
    <xf numFmtId="4" fontId="104" fillId="73" borderId="22">
      <alignment horizontal="right" vertical="center"/>
    </xf>
    <xf numFmtId="4" fontId="104" fillId="73" borderId="22">
      <alignment horizontal="right" vertical="center"/>
    </xf>
    <xf numFmtId="4" fontId="104" fillId="81" borderId="24" applyNumberFormat="0" applyProtection="0">
      <alignment horizontal="left" vertical="center"/>
    </xf>
    <xf numFmtId="4" fontId="104" fillId="81" borderId="24">
      <alignment horizontal="left" vertical="center" indent="1"/>
    </xf>
    <xf numFmtId="4" fontId="104" fillId="81" borderId="24">
      <alignment horizontal="left" vertical="center" indent="1"/>
    </xf>
    <xf numFmtId="4" fontId="104" fillId="81" borderId="24">
      <alignment horizontal="left" vertical="center" indent="1"/>
    </xf>
    <xf numFmtId="4" fontId="104" fillId="81" borderId="24">
      <alignment horizontal="left" vertical="center" indent="1"/>
    </xf>
    <xf numFmtId="4" fontId="104" fillId="81" borderId="24">
      <alignment horizontal="left" vertical="center" indent="1"/>
    </xf>
    <xf numFmtId="4" fontId="104" fillId="81" borderId="24">
      <alignment horizontal="left" vertical="center" indent="1"/>
    </xf>
    <xf numFmtId="4" fontId="104" fillId="81" borderId="24">
      <alignment horizontal="left" vertical="center" indent="1"/>
    </xf>
    <xf numFmtId="4" fontId="104" fillId="81" borderId="24">
      <alignment horizontal="left" vertical="center" indent="1"/>
    </xf>
    <xf numFmtId="4" fontId="104" fillId="81" borderId="24">
      <alignment horizontal="left" vertical="center" indent="1"/>
    </xf>
    <xf numFmtId="4" fontId="104" fillId="81" borderId="24">
      <alignment horizontal="left" vertical="center" indent="1"/>
    </xf>
    <xf numFmtId="4" fontId="104" fillId="81" borderId="24">
      <alignment horizontal="left" vertical="center" indent="1"/>
    </xf>
    <xf numFmtId="4" fontId="104" fillId="17" borderId="0" applyNumberFormat="0" applyProtection="0">
      <alignment horizontal="left" vertical="center"/>
    </xf>
    <xf numFmtId="4" fontId="105" fillId="70" borderId="3" applyNumberFormat="0" applyProtection="0">
      <alignment horizontal="left" vertical="center" indent="1"/>
    </xf>
    <xf numFmtId="4" fontId="105" fillId="70" borderId="3" applyNumberFormat="0" applyProtection="0">
      <alignment horizontal="left" vertical="center" indent="1"/>
    </xf>
    <xf numFmtId="4" fontId="105" fillId="70" borderId="3" applyNumberFormat="0" applyProtection="0">
      <alignment horizontal="left" vertical="center" indent="1"/>
    </xf>
    <xf numFmtId="4" fontId="105" fillId="70" borderId="3" applyNumberFormat="0" applyProtection="0">
      <alignment horizontal="left" vertical="center" indent="1"/>
    </xf>
    <xf numFmtId="4" fontId="105" fillId="70" borderId="3" applyNumberFormat="0" applyProtection="0">
      <alignment horizontal="left" vertical="center" indent="1"/>
    </xf>
    <xf numFmtId="4" fontId="105" fillId="70" borderId="3" applyNumberFormat="0" applyProtection="0">
      <alignment horizontal="left" vertical="center" indent="1"/>
    </xf>
    <xf numFmtId="4" fontId="105" fillId="70" borderId="3" applyNumberFormat="0" applyProtection="0">
      <alignment horizontal="left" vertical="center" indent="1"/>
    </xf>
    <xf numFmtId="4" fontId="105" fillId="70" borderId="3" applyNumberFormat="0" applyProtection="0">
      <alignment horizontal="left" vertical="center" indent="1"/>
    </xf>
    <xf numFmtId="4" fontId="105" fillId="70" borderId="3" applyNumberFormat="0" applyProtection="0">
      <alignment horizontal="left" vertical="center" indent="1"/>
    </xf>
    <xf numFmtId="4" fontId="105" fillId="70" borderId="3" applyNumberFormat="0" applyProtection="0">
      <alignment horizontal="left" vertical="center" indent="1"/>
    </xf>
    <xf numFmtId="4" fontId="104" fillId="72" borderId="0" applyNumberFormat="0" applyProtection="0">
      <alignment horizontal="left" vertical="center"/>
    </xf>
    <xf numFmtId="4" fontId="104" fillId="72" borderId="0">
      <alignment horizontal="left" vertical="center" indent="1"/>
    </xf>
    <xf numFmtId="4" fontId="104" fillId="72" borderId="0">
      <alignment horizontal="left" vertical="center" indent="1"/>
    </xf>
    <xf numFmtId="4" fontId="104" fillId="72" borderId="0">
      <alignment horizontal="left" vertical="center" indent="1"/>
    </xf>
    <xf numFmtId="4" fontId="104" fillId="72" borderId="0">
      <alignment horizontal="left" vertical="center" indent="1"/>
    </xf>
    <xf numFmtId="4" fontId="104" fillId="72" borderId="0">
      <alignment horizontal="left" vertical="center" indent="1"/>
    </xf>
    <xf numFmtId="4" fontId="104" fillId="72" borderId="0">
      <alignment horizontal="left" vertical="center" indent="1"/>
    </xf>
    <xf numFmtId="4" fontId="104" fillId="72" borderId="0">
      <alignment horizontal="left" vertical="center" indent="1"/>
    </xf>
    <xf numFmtId="4" fontId="104" fillId="72" borderId="0">
      <alignment horizontal="left" vertical="center" indent="1"/>
    </xf>
    <xf numFmtId="4" fontId="104" fillId="72" borderId="0">
      <alignment horizontal="left" vertical="center" indent="1"/>
    </xf>
    <xf numFmtId="4" fontId="104" fillId="72" borderId="0">
      <alignment horizontal="left" vertical="center" indent="1"/>
    </xf>
    <xf numFmtId="4" fontId="104" fillId="72" borderId="0">
      <alignment horizontal="left" vertical="center" indent="1"/>
    </xf>
    <xf numFmtId="4" fontId="103" fillId="70" borderId="22" applyNumberFormat="0" applyProtection="0">
      <alignment horizontal="right" vertical="center"/>
    </xf>
    <xf numFmtId="4" fontId="103" fillId="70" borderId="22">
      <alignment horizontal="right" vertical="center"/>
    </xf>
    <xf numFmtId="4" fontId="103" fillId="70" borderId="22">
      <alignment horizontal="right" vertical="center"/>
    </xf>
    <xf numFmtId="4" fontId="103" fillId="70" borderId="22">
      <alignment horizontal="right" vertical="center"/>
    </xf>
    <xf numFmtId="4" fontId="103" fillId="70" borderId="22">
      <alignment horizontal="right" vertical="center"/>
    </xf>
    <xf numFmtId="4" fontId="103" fillId="70" borderId="22">
      <alignment horizontal="right" vertical="center"/>
    </xf>
    <xf numFmtId="4" fontId="103" fillId="70" borderId="22">
      <alignment horizontal="right" vertical="center"/>
    </xf>
    <xf numFmtId="4" fontId="103" fillId="70" borderId="22">
      <alignment horizontal="right" vertical="center"/>
    </xf>
    <xf numFmtId="4" fontId="103" fillId="70" borderId="22">
      <alignment horizontal="right" vertical="center"/>
    </xf>
    <xf numFmtId="4" fontId="103" fillId="70" borderId="22">
      <alignment horizontal="right" vertical="center"/>
    </xf>
    <xf numFmtId="4" fontId="103" fillId="70" borderId="22">
      <alignment horizontal="right" vertical="center"/>
    </xf>
    <xf numFmtId="4" fontId="103" fillId="70" borderId="22">
      <alignment horizontal="right" vertical="center"/>
    </xf>
    <xf numFmtId="4" fontId="103" fillId="70" borderId="0">
      <alignment horizontal="left" vertical="center" indent="1"/>
    </xf>
    <xf numFmtId="4" fontId="103" fillId="70" borderId="0">
      <alignment horizontal="left" vertical="center" indent="1"/>
    </xf>
    <xf numFmtId="4" fontId="103" fillId="70" borderId="0">
      <alignment horizontal="left" vertical="center" indent="1"/>
    </xf>
    <xf numFmtId="4" fontId="13" fillId="70" borderId="0" applyNumberFormat="0" applyProtection="0">
      <alignment horizontal="left" vertical="center"/>
    </xf>
    <xf numFmtId="4" fontId="13" fillId="70" borderId="0">
      <alignment horizontal="left" vertical="center" indent="1"/>
    </xf>
    <xf numFmtId="4" fontId="13" fillId="70" borderId="0">
      <alignment horizontal="left" vertical="center" indent="1"/>
    </xf>
    <xf numFmtId="4" fontId="13" fillId="70" borderId="0">
      <alignment horizontal="left" vertical="center" indent="1"/>
    </xf>
    <xf numFmtId="4" fontId="13" fillId="70" borderId="0" applyNumberFormat="0" applyProtection="0">
      <alignment horizontal="left" vertical="center"/>
    </xf>
    <xf numFmtId="4" fontId="13" fillId="70" borderId="0" applyNumberFormat="0" applyProtection="0">
      <alignment horizontal="left" vertical="center"/>
    </xf>
    <xf numFmtId="4" fontId="13" fillId="70" borderId="0">
      <alignment horizontal="left" vertical="center" indent="1"/>
    </xf>
    <xf numFmtId="4" fontId="13" fillId="70" borderId="0">
      <alignment horizontal="left" vertical="center" indent="1"/>
    </xf>
    <xf numFmtId="4" fontId="13" fillId="70" borderId="0">
      <alignment horizontal="left" vertical="center" indent="1"/>
    </xf>
    <xf numFmtId="4" fontId="13" fillId="70" borderId="0">
      <alignment horizontal="left" vertical="center" indent="1"/>
    </xf>
    <xf numFmtId="4" fontId="13" fillId="70" borderId="0">
      <alignment horizontal="left" vertical="center" indent="1"/>
    </xf>
    <xf numFmtId="4" fontId="13" fillId="70" borderId="0">
      <alignment horizontal="left" vertical="center" indent="1"/>
    </xf>
    <xf numFmtId="4" fontId="13" fillId="70" borderId="0">
      <alignment horizontal="left" vertical="center" indent="1"/>
    </xf>
    <xf numFmtId="4" fontId="13" fillId="70" borderId="0">
      <alignment horizontal="left" vertical="center" indent="1"/>
    </xf>
    <xf numFmtId="0" fontId="106" fillId="70" borderId="25" applyNumberFormat="0" applyFont="0" applyFill="0" applyBorder="0" applyAlignment="0" applyProtection="0"/>
    <xf numFmtId="0" fontId="6" fillId="82" borderId="26" applyNumberFormat="0" applyAlignment="0"/>
    <xf numFmtId="0" fontId="6" fillId="82" borderId="26" applyNumberFormat="0" applyAlignment="0"/>
    <xf numFmtId="0" fontId="6" fillId="82" borderId="26" applyNumberFormat="0" applyAlignment="0"/>
    <xf numFmtId="0" fontId="107" fillId="5" borderId="27">
      <alignment horizontal="left" vertical="center"/>
    </xf>
    <xf numFmtId="0" fontId="107" fillId="5" borderId="27">
      <alignment horizontal="left" vertical="center"/>
    </xf>
    <xf numFmtId="0" fontId="107" fillId="5" borderId="27">
      <alignment horizontal="left" vertical="center"/>
    </xf>
    <xf numFmtId="0" fontId="6" fillId="7" borderId="28" applyNumberFormat="0" applyFont="0" applyAlignment="0"/>
    <xf numFmtId="0" fontId="6" fillId="7" borderId="28" applyNumberFormat="0" applyFont="0" applyAlignment="0"/>
    <xf numFmtId="0" fontId="6" fillId="7" borderId="28" applyNumberFormat="0" applyFont="0" applyAlignment="0"/>
    <xf numFmtId="4" fontId="13" fillId="72" borderId="0" applyNumberFormat="0" applyProtection="0">
      <alignment horizontal="left" vertical="center"/>
    </xf>
    <xf numFmtId="4" fontId="13" fillId="72" borderId="0">
      <alignment horizontal="left" vertical="center" indent="1"/>
    </xf>
    <xf numFmtId="4" fontId="13" fillId="72" borderId="0">
      <alignment horizontal="left" vertical="center" indent="1"/>
    </xf>
    <xf numFmtId="4" fontId="13" fillId="72" borderId="0">
      <alignment horizontal="left" vertical="center" indent="1"/>
    </xf>
    <xf numFmtId="4" fontId="13" fillId="72" borderId="0" applyNumberFormat="0" applyProtection="0">
      <alignment horizontal="left" vertical="center"/>
    </xf>
    <xf numFmtId="4" fontId="13" fillId="72" borderId="0" applyNumberFormat="0" applyProtection="0">
      <alignment horizontal="left" vertical="center"/>
    </xf>
    <xf numFmtId="4" fontId="13" fillId="72" borderId="0">
      <alignment horizontal="left" vertical="center" indent="1"/>
    </xf>
    <xf numFmtId="4" fontId="13" fillId="72" borderId="0">
      <alignment horizontal="left" vertical="center" indent="1"/>
    </xf>
    <xf numFmtId="4" fontId="13" fillId="72" borderId="0">
      <alignment horizontal="left" vertical="center" indent="1"/>
    </xf>
    <xf numFmtId="4" fontId="13" fillId="72" borderId="0">
      <alignment horizontal="left" vertical="center" indent="1"/>
    </xf>
    <xf numFmtId="4" fontId="13" fillId="72" borderId="0">
      <alignment horizontal="left" vertical="center" indent="1"/>
    </xf>
    <xf numFmtId="4" fontId="13" fillId="72" borderId="0">
      <alignment horizontal="left" vertical="center" indent="1"/>
    </xf>
    <xf numFmtId="4" fontId="13" fillId="72" borderId="0">
      <alignment horizontal="left" vertical="center" indent="1"/>
    </xf>
    <xf numFmtId="4" fontId="13" fillId="72" borderId="0">
      <alignment horizontal="left" vertical="center" indent="1"/>
    </xf>
    <xf numFmtId="0" fontId="6" fillId="69" borderId="22" applyNumberFormat="0" applyProtection="0">
      <alignment horizontal="left" vertical="center" indent="1"/>
    </xf>
    <xf numFmtId="0" fontId="6" fillId="69" borderId="22" applyNumberFormat="0" applyProtection="0">
      <alignment horizontal="left" vertical="top" indent="1"/>
    </xf>
    <xf numFmtId="0" fontId="6" fillId="83" borderId="22" applyNumberFormat="0" applyProtection="0">
      <alignment horizontal="left" vertical="center" indent="1"/>
    </xf>
    <xf numFmtId="0" fontId="6" fillId="83" borderId="22" applyNumberFormat="0" applyProtection="0">
      <alignment horizontal="left" vertical="top" indent="1"/>
    </xf>
    <xf numFmtId="0" fontId="6" fillId="15" borderId="22" applyNumberFormat="0" applyProtection="0">
      <alignment horizontal="left" vertical="center" indent="1"/>
    </xf>
    <xf numFmtId="0" fontId="6" fillId="15" borderId="22" applyNumberFormat="0" applyProtection="0">
      <alignment horizontal="left" vertical="top" indent="1"/>
    </xf>
    <xf numFmtId="0" fontId="6" fillId="84" borderId="22" applyNumberFormat="0" applyProtection="0">
      <alignment horizontal="left" vertical="center" indent="1"/>
    </xf>
    <xf numFmtId="0" fontId="6" fillId="84" borderId="22" applyNumberFormat="0" applyProtection="0">
      <alignment horizontal="left" vertical="top" indent="1"/>
    </xf>
    <xf numFmtId="0" fontId="6" fillId="59" borderId="3" applyNumberFormat="0">
      <protection locked="0"/>
    </xf>
    <xf numFmtId="4" fontId="103" fillId="85" borderId="22" applyNumberFormat="0" applyProtection="0">
      <alignment vertical="center"/>
    </xf>
    <xf numFmtId="4" fontId="103" fillId="85" borderId="22">
      <alignment vertical="center"/>
    </xf>
    <xf numFmtId="4" fontId="103" fillId="85" borderId="22">
      <alignment vertical="center"/>
    </xf>
    <xf numFmtId="4" fontId="103" fillId="85" borderId="22">
      <alignment vertical="center"/>
    </xf>
    <xf numFmtId="4" fontId="103" fillId="85" borderId="22">
      <alignment vertical="center"/>
    </xf>
    <xf numFmtId="4" fontId="103" fillId="85" borderId="22">
      <alignment vertical="center"/>
    </xf>
    <xf numFmtId="4" fontId="103" fillId="85" borderId="22">
      <alignment vertical="center"/>
    </xf>
    <xf numFmtId="4" fontId="103" fillId="85" borderId="22">
      <alignment vertical="center"/>
    </xf>
    <xf numFmtId="4" fontId="103" fillId="85" borderId="22">
      <alignment vertical="center"/>
    </xf>
    <xf numFmtId="4" fontId="103" fillId="85" borderId="22">
      <alignment vertical="center"/>
    </xf>
    <xf numFmtId="4" fontId="103" fillId="85" borderId="22">
      <alignment vertical="center"/>
    </xf>
    <xf numFmtId="4" fontId="103" fillId="85" borderId="22">
      <alignment vertical="center"/>
    </xf>
    <xf numFmtId="4" fontId="108" fillId="85" borderId="22" applyNumberFormat="0" applyProtection="0">
      <alignment vertical="center"/>
    </xf>
    <xf numFmtId="4" fontId="108" fillId="85" borderId="22">
      <alignment vertical="center"/>
    </xf>
    <xf numFmtId="4" fontId="108" fillId="85" borderId="22">
      <alignment vertical="center"/>
    </xf>
    <xf numFmtId="4" fontId="108" fillId="85" borderId="22">
      <alignment vertical="center"/>
    </xf>
    <xf numFmtId="4" fontId="108" fillId="85" borderId="22">
      <alignment vertical="center"/>
    </xf>
    <xf numFmtId="4" fontId="108" fillId="85" borderId="22">
      <alignment vertical="center"/>
    </xf>
    <xf numFmtId="4" fontId="108" fillId="85" borderId="22">
      <alignment vertical="center"/>
    </xf>
    <xf numFmtId="4" fontId="108" fillId="85" borderId="22">
      <alignment vertical="center"/>
    </xf>
    <xf numFmtId="4" fontId="108" fillId="85" borderId="22">
      <alignment vertical="center"/>
    </xf>
    <xf numFmtId="4" fontId="108" fillId="85" borderId="22">
      <alignment vertical="center"/>
    </xf>
    <xf numFmtId="4" fontId="108" fillId="85" borderId="22">
      <alignment vertical="center"/>
    </xf>
    <xf numFmtId="4" fontId="108" fillId="85" borderId="22">
      <alignment vertical="center"/>
    </xf>
    <xf numFmtId="4" fontId="109" fillId="66" borderId="29">
      <alignment vertical="center"/>
    </xf>
    <xf numFmtId="4" fontId="110" fillId="66" borderId="29">
      <alignment vertical="center"/>
    </xf>
    <xf numFmtId="4" fontId="109" fillId="67" borderId="29">
      <alignment vertical="center"/>
    </xf>
    <xf numFmtId="4" fontId="110" fillId="67" borderId="29">
      <alignment vertical="center"/>
    </xf>
    <xf numFmtId="4" fontId="104" fillId="70" borderId="30" applyNumberFormat="0" applyProtection="0">
      <alignment horizontal="left" vertical="center"/>
    </xf>
    <xf numFmtId="4" fontId="104" fillId="70" borderId="30">
      <alignment horizontal="left" vertical="center" indent="1"/>
    </xf>
    <xf numFmtId="4" fontId="104" fillId="70" borderId="30">
      <alignment horizontal="left" vertical="center" indent="1"/>
    </xf>
    <xf numFmtId="4" fontId="104" fillId="70" borderId="30">
      <alignment horizontal="left" vertical="center" indent="1"/>
    </xf>
    <xf numFmtId="4" fontId="104" fillId="70" borderId="30">
      <alignment horizontal="left" vertical="center" indent="1"/>
    </xf>
    <xf numFmtId="4" fontId="104" fillId="70" borderId="30">
      <alignment horizontal="left" vertical="center" indent="1"/>
    </xf>
    <xf numFmtId="4" fontId="104" fillId="70" borderId="30">
      <alignment horizontal="left" vertical="center" indent="1"/>
    </xf>
    <xf numFmtId="4" fontId="104" fillId="70" borderId="30">
      <alignment horizontal="left" vertical="center" indent="1"/>
    </xf>
    <xf numFmtId="4" fontId="104" fillId="70" borderId="30">
      <alignment horizontal="left" vertical="center" indent="1"/>
    </xf>
    <xf numFmtId="4" fontId="104" fillId="70" borderId="30">
      <alignment horizontal="left" vertical="center" indent="1"/>
    </xf>
    <xf numFmtId="4" fontId="104" fillId="70" borderId="30">
      <alignment horizontal="left" vertical="center" indent="1"/>
    </xf>
    <xf numFmtId="4" fontId="104" fillId="70" borderId="30">
      <alignment horizontal="left" vertical="center" indent="1"/>
    </xf>
    <xf numFmtId="0" fontId="13" fillId="58" borderId="22" applyNumberFormat="0" applyProtection="0">
      <alignment horizontal="left" vertical="top" indent="1"/>
    </xf>
    <xf numFmtId="4" fontId="111" fillId="0" borderId="3" applyNumberFormat="0" applyProtection="0">
      <alignment horizontal="right" vertical="center"/>
    </xf>
    <xf numFmtId="4" fontId="44" fillId="85" borderId="22" applyNumberFormat="0" applyProtection="0">
      <alignment horizontal="right" vertical="center"/>
    </xf>
    <xf numFmtId="4" fontId="44" fillId="85" borderId="22" applyNumberFormat="0" applyProtection="0">
      <alignment horizontal="right" vertical="center"/>
    </xf>
    <xf numFmtId="4" fontId="44" fillId="85" borderId="22" applyNumberFormat="0" applyProtection="0">
      <alignment horizontal="right" vertical="center"/>
    </xf>
    <xf numFmtId="4" fontId="44" fillId="85" borderId="22" applyNumberFormat="0" applyProtection="0">
      <alignment horizontal="right" vertical="center"/>
    </xf>
    <xf numFmtId="4" fontId="44" fillId="85" borderId="22" applyNumberFormat="0" applyProtection="0">
      <alignment horizontal="right" vertical="center"/>
    </xf>
    <xf numFmtId="4" fontId="44" fillId="85" borderId="22" applyNumberFormat="0" applyProtection="0">
      <alignment horizontal="right" vertical="center"/>
    </xf>
    <xf numFmtId="4" fontId="44" fillId="85" borderId="22" applyNumberFormat="0" applyProtection="0">
      <alignment horizontal="right" vertical="center"/>
    </xf>
    <xf numFmtId="4" fontId="44" fillId="85" borderId="22" applyNumberFormat="0" applyProtection="0">
      <alignment horizontal="right" vertical="center"/>
    </xf>
    <xf numFmtId="4" fontId="44" fillId="85" borderId="22" applyNumberFormat="0" applyProtection="0">
      <alignment horizontal="right" vertical="center"/>
    </xf>
    <xf numFmtId="4" fontId="44" fillId="85" borderId="22" applyNumberFormat="0" applyProtection="0">
      <alignment horizontal="right" vertical="center"/>
    </xf>
    <xf numFmtId="4" fontId="44" fillId="85" borderId="22" applyNumberFormat="0" applyProtection="0">
      <alignment horizontal="right" vertical="center"/>
    </xf>
    <xf numFmtId="4" fontId="108" fillId="85" borderId="22" applyNumberFormat="0" applyProtection="0">
      <alignment horizontal="right" vertical="center"/>
    </xf>
    <xf numFmtId="4" fontId="108" fillId="85" borderId="22">
      <alignment horizontal="right" vertical="center"/>
    </xf>
    <xf numFmtId="4" fontId="108" fillId="85" borderId="22">
      <alignment horizontal="right" vertical="center"/>
    </xf>
    <xf numFmtId="4" fontId="108" fillId="85" borderId="22">
      <alignment horizontal="right" vertical="center"/>
    </xf>
    <xf numFmtId="4" fontId="108" fillId="85" borderId="22">
      <alignment horizontal="right" vertical="center"/>
    </xf>
    <xf numFmtId="4" fontId="108" fillId="85" borderId="22">
      <alignment horizontal="right" vertical="center"/>
    </xf>
    <xf numFmtId="4" fontId="108" fillId="85" borderId="22">
      <alignment horizontal="right" vertical="center"/>
    </xf>
    <xf numFmtId="4" fontId="108" fillId="85" borderId="22">
      <alignment horizontal="right" vertical="center"/>
    </xf>
    <xf numFmtId="4" fontId="108" fillId="85" borderId="22">
      <alignment horizontal="right" vertical="center"/>
    </xf>
    <xf numFmtId="4" fontId="108" fillId="85" borderId="22">
      <alignment horizontal="right" vertical="center"/>
    </xf>
    <xf numFmtId="4" fontId="108" fillId="85" borderId="22">
      <alignment horizontal="right" vertical="center"/>
    </xf>
    <xf numFmtId="4" fontId="108" fillId="85" borderId="22">
      <alignment horizontal="right" vertical="center"/>
    </xf>
    <xf numFmtId="4" fontId="112" fillId="66" borderId="29">
      <alignment vertical="center"/>
    </xf>
    <xf numFmtId="4" fontId="113" fillId="66" borderId="29">
      <alignment vertical="center"/>
    </xf>
    <xf numFmtId="4" fontId="112" fillId="67" borderId="29">
      <alignment vertical="center"/>
    </xf>
    <xf numFmtId="4" fontId="113" fillId="73" borderId="29">
      <alignment vertical="center"/>
    </xf>
    <xf numFmtId="4" fontId="7" fillId="17" borderId="3" applyNumberFormat="0" applyProtection="0">
      <alignment horizontal="left" vertical="center" wrapText="1"/>
    </xf>
    <xf numFmtId="4" fontId="58" fillId="70" borderId="22" applyNumberFormat="0" applyProtection="0">
      <alignment horizontal="left" vertical="center" indent="1"/>
    </xf>
    <xf numFmtId="4" fontId="58" fillId="70" borderId="22" applyNumberFormat="0" applyProtection="0">
      <alignment horizontal="left" vertical="center" indent="1"/>
    </xf>
    <xf numFmtId="4" fontId="58" fillId="70" borderId="22" applyNumberFormat="0" applyProtection="0">
      <alignment horizontal="left" vertical="center" indent="1"/>
    </xf>
    <xf numFmtId="4" fontId="58" fillId="70" borderId="22" applyNumberFormat="0" applyProtection="0">
      <alignment horizontal="left" vertical="center" indent="1"/>
    </xf>
    <xf numFmtId="4" fontId="58" fillId="70" borderId="22" applyNumberFormat="0" applyProtection="0">
      <alignment horizontal="left" vertical="center" indent="1"/>
    </xf>
    <xf numFmtId="4" fontId="58" fillId="70" borderId="22" applyNumberFormat="0" applyProtection="0">
      <alignment horizontal="left" vertical="center" indent="1"/>
    </xf>
    <xf numFmtId="4" fontId="58" fillId="70" borderId="22" applyNumberFormat="0" applyProtection="0">
      <alignment horizontal="left" vertical="center" indent="1"/>
    </xf>
    <xf numFmtId="4" fontId="58" fillId="70" borderId="22" applyNumberFormat="0" applyProtection="0">
      <alignment horizontal="left" vertical="center" indent="1"/>
    </xf>
    <xf numFmtId="4" fontId="58" fillId="70" borderId="22" applyNumberFormat="0" applyProtection="0">
      <alignment horizontal="left" vertical="center" indent="1"/>
    </xf>
    <xf numFmtId="4" fontId="58" fillId="70" borderId="22" applyNumberFormat="0" applyProtection="0">
      <alignment horizontal="left" vertical="center" indent="1"/>
    </xf>
    <xf numFmtId="4" fontId="104" fillId="70" borderId="22">
      <alignment horizontal="right" vertical="center"/>
    </xf>
    <xf numFmtId="4" fontId="104" fillId="70" borderId="22">
      <alignment horizontal="right" vertical="center"/>
    </xf>
    <xf numFmtId="4" fontId="104" fillId="70" borderId="22">
      <alignment horizontal="right" vertical="center"/>
    </xf>
    <xf numFmtId="4" fontId="104" fillId="70" borderId="22">
      <alignment horizontal="left" vertical="center" indent="1"/>
    </xf>
    <xf numFmtId="4" fontId="104" fillId="70" borderId="22">
      <alignment horizontal="left" vertical="center" indent="1"/>
    </xf>
    <xf numFmtId="4" fontId="104" fillId="70" borderId="22">
      <alignment horizontal="left" vertical="center" indent="1"/>
    </xf>
    <xf numFmtId="4" fontId="104" fillId="85" borderId="22">
      <alignment horizontal="left" vertical="center" indent="1"/>
    </xf>
    <xf numFmtId="4" fontId="104" fillId="85" borderId="22">
      <alignment horizontal="left" vertical="center" indent="1"/>
    </xf>
    <xf numFmtId="4" fontId="104" fillId="85" borderId="22">
      <alignment horizontal="left" vertical="center" indent="1"/>
    </xf>
    <xf numFmtId="0" fontId="13" fillId="83" borderId="22" applyNumberFormat="0" applyProtection="0">
      <alignment horizontal="left" vertical="top" indent="1"/>
    </xf>
    <xf numFmtId="4" fontId="104" fillId="85" borderId="22">
      <alignment vertical="center"/>
    </xf>
    <xf numFmtId="4" fontId="104" fillId="85" borderId="22">
      <alignment vertical="center"/>
    </xf>
    <xf numFmtId="4" fontId="104" fillId="85" borderId="22">
      <alignment vertical="center"/>
    </xf>
    <xf numFmtId="4" fontId="98" fillId="85" borderId="22">
      <alignment vertical="center"/>
    </xf>
    <xf numFmtId="4" fontId="98" fillId="85" borderId="22">
      <alignment vertical="center"/>
    </xf>
    <xf numFmtId="4" fontId="98" fillId="85" borderId="22">
      <alignment vertical="center"/>
    </xf>
    <xf numFmtId="4" fontId="99" fillId="66" borderId="31">
      <alignment vertical="center"/>
    </xf>
    <xf numFmtId="4" fontId="100" fillId="66" borderId="31">
      <alignment vertical="center"/>
    </xf>
    <xf numFmtId="4" fontId="99" fillId="67" borderId="29">
      <alignment vertical="center"/>
    </xf>
    <xf numFmtId="4" fontId="100" fillId="67" borderId="29">
      <alignment vertical="center"/>
    </xf>
    <xf numFmtId="4" fontId="104" fillId="51" borderId="22">
      <alignment horizontal="left" vertical="center" indent="1"/>
    </xf>
    <xf numFmtId="4" fontId="104" fillId="51" borderId="22">
      <alignment horizontal="left" vertical="center" indent="1"/>
    </xf>
    <xf numFmtId="4" fontId="104" fillId="51" borderId="22">
      <alignment horizontal="left" vertical="center" indent="1"/>
    </xf>
    <xf numFmtId="4" fontId="114" fillId="0" borderId="0" applyNumberFormat="0" applyProtection="0">
      <alignment horizontal="left" vertical="center"/>
    </xf>
    <xf numFmtId="4" fontId="115" fillId="5" borderId="32" applyNumberFormat="0" applyProtection="0">
      <alignment horizontal="left" vertical="center" indent="1"/>
    </xf>
    <xf numFmtId="4" fontId="115" fillId="5" borderId="32" applyNumberFormat="0" applyProtection="0">
      <alignment horizontal="left" vertical="center" indent="1"/>
    </xf>
    <xf numFmtId="4" fontId="115" fillId="5" borderId="32" applyNumberFormat="0" applyProtection="0">
      <alignment horizontal="left" vertical="center" indent="1"/>
    </xf>
    <xf numFmtId="4" fontId="115" fillId="5" borderId="32" applyNumberFormat="0" applyProtection="0">
      <alignment horizontal="left" vertical="center" indent="1"/>
    </xf>
    <xf numFmtId="4" fontId="115" fillId="5" borderId="32" applyNumberFormat="0" applyProtection="0">
      <alignment horizontal="left" vertical="center" indent="1"/>
    </xf>
    <xf numFmtId="4" fontId="115" fillId="5" borderId="32" applyNumberFormat="0" applyProtection="0">
      <alignment horizontal="left" vertical="center" indent="1"/>
    </xf>
    <xf numFmtId="4" fontId="115" fillId="5" borderId="32" applyNumberFormat="0" applyProtection="0">
      <alignment horizontal="left" vertical="center" indent="1"/>
    </xf>
    <xf numFmtId="4" fontId="115" fillId="5" borderId="32" applyNumberFormat="0" applyProtection="0">
      <alignment horizontal="left" vertical="center" indent="1"/>
    </xf>
    <xf numFmtId="4" fontId="115" fillId="5" borderId="32" applyNumberFormat="0" applyProtection="0">
      <alignment horizontal="left" vertical="center" indent="1"/>
    </xf>
    <xf numFmtId="4" fontId="115" fillId="5" borderId="32" applyNumberFormat="0" applyProtection="0">
      <alignment horizontal="left" vertical="center" indent="1"/>
    </xf>
    <xf numFmtId="4" fontId="116" fillId="85" borderId="22" applyNumberFormat="0" applyProtection="0">
      <alignment horizontal="right" vertical="center"/>
    </xf>
    <xf numFmtId="4" fontId="116" fillId="85" borderId="22">
      <alignment horizontal="right" vertical="center"/>
    </xf>
    <xf numFmtId="4" fontId="116" fillId="85" borderId="22">
      <alignment horizontal="right" vertical="center"/>
    </xf>
    <xf numFmtId="4" fontId="116" fillId="85" borderId="22">
      <alignment horizontal="right" vertical="center"/>
    </xf>
    <xf numFmtId="4" fontId="116" fillId="85" borderId="22">
      <alignment horizontal="right" vertical="center"/>
    </xf>
    <xf numFmtId="4" fontId="116" fillId="85" borderId="22">
      <alignment horizontal="right" vertical="center"/>
    </xf>
    <xf numFmtId="4" fontId="116" fillId="85" borderId="22">
      <alignment horizontal="right" vertical="center"/>
    </xf>
    <xf numFmtId="4" fontId="116" fillId="85" borderId="22">
      <alignment horizontal="right" vertical="center"/>
    </xf>
    <xf numFmtId="4" fontId="116" fillId="85" borderId="22">
      <alignment horizontal="right" vertical="center"/>
    </xf>
    <xf numFmtId="4" fontId="116" fillId="85" borderId="22">
      <alignment horizontal="right" vertical="center"/>
    </xf>
    <xf numFmtId="4" fontId="116" fillId="85" borderId="22">
      <alignment horizontal="right" vertical="center"/>
    </xf>
    <xf numFmtId="4" fontId="116" fillId="85" borderId="22">
      <alignment horizontal="right" vertical="center"/>
    </xf>
    <xf numFmtId="0" fontId="6" fillId="0" borderId="0" applyNumberFormat="0" applyFont="0" applyFill="0" applyBorder="0" applyAlignment="0" applyProtection="0"/>
    <xf numFmtId="235" fontId="6" fillId="0" borderId="0" applyFill="0" applyBorder="0">
      <alignment horizontal="right"/>
      <protection hidden="1"/>
    </xf>
    <xf numFmtId="0" fontId="117" fillId="46" borderId="3">
      <alignment horizontal="center" vertical="center" wrapText="1"/>
      <protection hidden="1"/>
    </xf>
    <xf numFmtId="168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5" fontId="118" fillId="0" borderId="0" applyFont="0" applyFill="0" applyBorder="0" applyAlignment="0" applyProtection="0"/>
    <xf numFmtId="0" fontId="119" fillId="0" borderId="0" applyNumberFormat="0" applyFill="0" applyBorder="0" applyAlignment="0" applyProtection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" fillId="0" borderId="0"/>
    <xf numFmtId="0" fontId="36" fillId="0" borderId="0" applyFill="0" applyBorder="0" applyAlignment="0" applyProtection="0"/>
    <xf numFmtId="0" fontId="36" fillId="0" borderId="0" applyFill="0" applyBorder="0" applyAlignment="0" applyProtection="0"/>
    <xf numFmtId="0" fontId="36" fillId="0" borderId="0" applyFill="0" applyBorder="0" applyAlignment="0" applyProtection="0"/>
    <xf numFmtId="0" fontId="120" fillId="51" borderId="0">
      <alignment wrapText="1"/>
    </xf>
    <xf numFmtId="0" fontId="121" fillId="0" borderId="0">
      <alignment horizontal="center"/>
    </xf>
    <xf numFmtId="0" fontId="39" fillId="0" borderId="2">
      <alignment horizontal="center"/>
    </xf>
    <xf numFmtId="40" fontId="122" fillId="0" borderId="0" applyBorder="0">
      <alignment horizontal="right"/>
    </xf>
    <xf numFmtId="0" fontId="123" fillId="0" borderId="33" applyNumberFormat="0" applyFill="0" applyAlignment="0" applyProtection="0"/>
    <xf numFmtId="0" fontId="63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49" fontId="13" fillId="0" borderId="0" applyFill="0" applyBorder="0" applyAlignment="0"/>
    <xf numFmtId="236" fontId="14" fillId="0" borderId="0" applyFill="0" applyBorder="0" applyAlignment="0"/>
    <xf numFmtId="237" fontId="14" fillId="0" borderId="0" applyFill="0" applyBorder="0" applyAlignment="0"/>
    <xf numFmtId="0" fontId="7" fillId="0" borderId="0" applyAlignment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127" fillId="0" borderId="0" applyFill="0" applyBorder="0" applyProtection="0">
      <alignment horizontal="left" vertical="top"/>
    </xf>
    <xf numFmtId="0" fontId="128" fillId="0" borderId="0" applyNumberFormat="0" applyFill="0" applyBorder="0" applyAlignment="0" applyProtection="0"/>
    <xf numFmtId="0" fontId="16" fillId="0" borderId="0" applyBorder="0"/>
    <xf numFmtId="182" fontId="129" fillId="0" borderId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130" fillId="0" borderId="15" applyNumberFormat="0" applyFill="0" applyAlignment="0" applyProtection="0"/>
    <xf numFmtId="0" fontId="130" fillId="0" borderId="15" applyNumberFormat="0" applyFill="0" applyAlignment="0" applyProtection="0"/>
    <xf numFmtId="0" fontId="130" fillId="0" borderId="15" applyNumberFormat="0" applyFill="0" applyAlignment="0" applyProtection="0"/>
    <xf numFmtId="0" fontId="130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130" fillId="0" borderId="15" applyNumberFormat="0" applyFill="0" applyAlignment="0" applyProtection="0"/>
    <xf numFmtId="0" fontId="130" fillId="0" borderId="15" applyNumberFormat="0" applyFill="0" applyAlignment="0" applyProtection="0"/>
    <xf numFmtId="0" fontId="130" fillId="0" borderId="15" applyNumberFormat="0" applyFill="0" applyAlignment="0" applyProtection="0"/>
    <xf numFmtId="0" fontId="130" fillId="0" borderId="15" applyNumberFormat="0" applyFill="0" applyAlignment="0" applyProtection="0"/>
    <xf numFmtId="0" fontId="130" fillId="0" borderId="15" applyNumberFormat="0" applyFill="0" applyAlignment="0" applyProtection="0"/>
    <xf numFmtId="0" fontId="130" fillId="0" borderId="15" applyNumberFormat="0" applyFill="0" applyAlignment="0" applyProtection="0"/>
    <xf numFmtId="0" fontId="66" fillId="0" borderId="15" applyNumberFormat="0" applyFill="0" applyAlignment="0" applyProtection="0"/>
    <xf numFmtId="0" fontId="130" fillId="0" borderId="15" applyNumberFormat="0" applyFill="0" applyAlignment="0" applyProtection="0"/>
    <xf numFmtId="0" fontId="130" fillId="0" borderId="15" applyNumberFormat="0" applyFill="0" applyAlignment="0" applyProtection="0"/>
    <xf numFmtId="0" fontId="130" fillId="0" borderId="15" applyNumberFormat="0" applyFill="0" applyAlignment="0" applyProtection="0"/>
    <xf numFmtId="0" fontId="130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130" fillId="0" borderId="15" applyNumberFormat="0" applyFill="0" applyAlignment="0" applyProtection="0"/>
    <xf numFmtId="0" fontId="130" fillId="0" borderId="15" applyNumberFormat="0" applyFill="0" applyAlignment="0" applyProtection="0"/>
    <xf numFmtId="0" fontId="130" fillId="0" borderId="15" applyNumberFormat="0" applyFill="0" applyAlignment="0" applyProtection="0"/>
    <xf numFmtId="0" fontId="130" fillId="0" borderId="15" applyNumberFormat="0" applyFill="0" applyAlignment="0" applyProtection="0"/>
    <xf numFmtId="0" fontId="130" fillId="0" borderId="15" applyNumberFormat="0" applyFill="0" applyAlignment="0" applyProtection="0"/>
    <xf numFmtId="0" fontId="130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67" fillId="0" borderId="16" applyNumberFormat="0" applyFill="0" applyAlignment="0" applyProtection="0"/>
    <xf numFmtId="0" fontId="67" fillId="0" borderId="16" applyNumberFormat="0" applyFill="0" applyAlignment="0" applyProtection="0"/>
    <xf numFmtId="0" fontId="67" fillId="0" borderId="16" applyNumberFormat="0" applyFill="0" applyAlignment="0" applyProtection="0"/>
    <xf numFmtId="0" fontId="67" fillId="0" borderId="16" applyNumberFormat="0" applyFill="0" applyAlignment="0" applyProtection="0"/>
    <xf numFmtId="0" fontId="67" fillId="0" borderId="16" applyNumberFormat="0" applyFill="0" applyAlignment="0" applyProtection="0"/>
    <xf numFmtId="0" fontId="67" fillId="0" borderId="16" applyNumberFormat="0" applyFill="0" applyAlignment="0" applyProtection="0"/>
    <xf numFmtId="0" fontId="67" fillId="0" borderId="16" applyNumberFormat="0" applyFill="0" applyAlignment="0" applyProtection="0"/>
    <xf numFmtId="0" fontId="67" fillId="0" borderId="16" applyNumberFormat="0" applyFill="0" applyAlignment="0" applyProtection="0"/>
    <xf numFmtId="0" fontId="131" fillId="0" borderId="16" applyNumberFormat="0" applyFill="0" applyAlignment="0" applyProtection="0"/>
    <xf numFmtId="0" fontId="131" fillId="0" borderId="16" applyNumberFormat="0" applyFill="0" applyAlignment="0" applyProtection="0"/>
    <xf numFmtId="0" fontId="131" fillId="0" borderId="16" applyNumberFormat="0" applyFill="0" applyAlignment="0" applyProtection="0"/>
    <xf numFmtId="0" fontId="131" fillId="0" borderId="16" applyNumberFormat="0" applyFill="0" applyAlignment="0" applyProtection="0"/>
    <xf numFmtId="0" fontId="67" fillId="0" borderId="16" applyNumberFormat="0" applyFill="0" applyAlignment="0" applyProtection="0"/>
    <xf numFmtId="0" fontId="67" fillId="0" borderId="16" applyNumberFormat="0" applyFill="0" applyAlignment="0" applyProtection="0"/>
    <xf numFmtId="0" fontId="67" fillId="0" borderId="16" applyNumberFormat="0" applyFill="0" applyAlignment="0" applyProtection="0"/>
    <xf numFmtId="0" fontId="67" fillId="0" borderId="16" applyNumberFormat="0" applyFill="0" applyAlignment="0" applyProtection="0"/>
    <xf numFmtId="0" fontId="67" fillId="0" borderId="16" applyNumberFormat="0" applyFill="0" applyAlignment="0" applyProtection="0"/>
    <xf numFmtId="0" fontId="67" fillId="0" borderId="16" applyNumberFormat="0" applyFill="0" applyAlignment="0" applyProtection="0"/>
    <xf numFmtId="0" fontId="67" fillId="0" borderId="16" applyNumberFormat="0" applyFill="0" applyAlignment="0" applyProtection="0"/>
    <xf numFmtId="0" fontId="67" fillId="0" borderId="16" applyNumberFormat="0" applyFill="0" applyAlignment="0" applyProtection="0"/>
    <xf numFmtId="0" fontId="67" fillId="0" borderId="16" applyNumberFormat="0" applyFill="0" applyAlignment="0" applyProtection="0"/>
    <xf numFmtId="0" fontId="67" fillId="0" borderId="16" applyNumberFormat="0" applyFill="0" applyAlignment="0" applyProtection="0"/>
    <xf numFmtId="0" fontId="67" fillId="0" borderId="16" applyNumberFormat="0" applyFill="0" applyAlignment="0" applyProtection="0"/>
    <xf numFmtId="0" fontId="131" fillId="0" borderId="16" applyNumberFormat="0" applyFill="0" applyAlignment="0" applyProtection="0"/>
    <xf numFmtId="0" fontId="131" fillId="0" borderId="16" applyNumberFormat="0" applyFill="0" applyAlignment="0" applyProtection="0"/>
    <xf numFmtId="0" fontId="131" fillId="0" borderId="16" applyNumberFormat="0" applyFill="0" applyAlignment="0" applyProtection="0"/>
    <xf numFmtId="0" fontId="131" fillId="0" borderId="16" applyNumberFormat="0" applyFill="0" applyAlignment="0" applyProtection="0"/>
    <xf numFmtId="0" fontId="131" fillId="0" borderId="16" applyNumberFormat="0" applyFill="0" applyAlignment="0" applyProtection="0"/>
    <xf numFmtId="0" fontId="131" fillId="0" borderId="16" applyNumberFormat="0" applyFill="0" applyAlignment="0" applyProtection="0"/>
    <xf numFmtId="0" fontId="67" fillId="0" borderId="16" applyNumberFormat="0" applyFill="0" applyAlignment="0" applyProtection="0"/>
    <xf numFmtId="0" fontId="131" fillId="0" borderId="16" applyNumberFormat="0" applyFill="0" applyAlignment="0" applyProtection="0"/>
    <xf numFmtId="0" fontId="131" fillId="0" borderId="16" applyNumberFormat="0" applyFill="0" applyAlignment="0" applyProtection="0"/>
    <xf numFmtId="0" fontId="131" fillId="0" borderId="16" applyNumberFormat="0" applyFill="0" applyAlignment="0" applyProtection="0"/>
    <xf numFmtId="0" fontId="131" fillId="0" borderId="16" applyNumberFormat="0" applyFill="0" applyAlignment="0" applyProtection="0"/>
    <xf numFmtId="0" fontId="67" fillId="0" borderId="16" applyNumberFormat="0" applyFill="0" applyAlignment="0" applyProtection="0"/>
    <xf numFmtId="0" fontId="67" fillId="0" borderId="16" applyNumberFormat="0" applyFill="0" applyAlignment="0" applyProtection="0"/>
    <xf numFmtId="0" fontId="67" fillId="0" borderId="16" applyNumberFormat="0" applyFill="0" applyAlignment="0" applyProtection="0"/>
    <xf numFmtId="0" fontId="67" fillId="0" borderId="16" applyNumberFormat="0" applyFill="0" applyAlignment="0" applyProtection="0"/>
    <xf numFmtId="0" fontId="67" fillId="0" borderId="16" applyNumberFormat="0" applyFill="0" applyAlignment="0" applyProtection="0"/>
    <xf numFmtId="0" fontId="67" fillId="0" borderId="16" applyNumberFormat="0" applyFill="0" applyAlignment="0" applyProtection="0"/>
    <xf numFmtId="0" fontId="67" fillId="0" borderId="16" applyNumberFormat="0" applyFill="0" applyAlignment="0" applyProtection="0"/>
    <xf numFmtId="0" fontId="67" fillId="0" borderId="16" applyNumberFormat="0" applyFill="0" applyAlignment="0" applyProtection="0"/>
    <xf numFmtId="0" fontId="67" fillId="0" borderId="16" applyNumberFormat="0" applyFill="0" applyAlignment="0" applyProtection="0"/>
    <xf numFmtId="0" fontId="67" fillId="0" borderId="16" applyNumberFormat="0" applyFill="0" applyAlignment="0" applyProtection="0"/>
    <xf numFmtId="0" fontId="67" fillId="0" borderId="16" applyNumberFormat="0" applyFill="0" applyAlignment="0" applyProtection="0"/>
    <xf numFmtId="0" fontId="131" fillId="0" borderId="16" applyNumberFormat="0" applyFill="0" applyAlignment="0" applyProtection="0"/>
    <xf numFmtId="0" fontId="131" fillId="0" borderId="16" applyNumberFormat="0" applyFill="0" applyAlignment="0" applyProtection="0"/>
    <xf numFmtId="0" fontId="131" fillId="0" borderId="16" applyNumberFormat="0" applyFill="0" applyAlignment="0" applyProtection="0"/>
    <xf numFmtId="0" fontId="131" fillId="0" borderId="16" applyNumberFormat="0" applyFill="0" applyAlignment="0" applyProtection="0"/>
    <xf numFmtId="0" fontId="131" fillId="0" borderId="16" applyNumberFormat="0" applyFill="0" applyAlignment="0" applyProtection="0"/>
    <xf numFmtId="0" fontId="131" fillId="0" borderId="16" applyNumberFormat="0" applyFill="0" applyAlignment="0" applyProtection="0"/>
    <xf numFmtId="0" fontId="67" fillId="0" borderId="16" applyNumberFormat="0" applyFill="0" applyAlignment="0" applyProtection="0"/>
    <xf numFmtId="0" fontId="67" fillId="0" borderId="16" applyNumberFormat="0" applyFill="0" applyAlignment="0" applyProtection="0"/>
    <xf numFmtId="0" fontId="67" fillId="0" borderId="16" applyNumberFormat="0" applyFill="0" applyAlignment="0" applyProtection="0"/>
    <xf numFmtId="0" fontId="67" fillId="0" borderId="16" applyNumberFormat="0" applyFill="0" applyAlignment="0" applyProtection="0"/>
    <xf numFmtId="0" fontId="67" fillId="0" borderId="16" applyNumberFormat="0" applyFill="0" applyAlignment="0" applyProtection="0"/>
    <xf numFmtId="0" fontId="67" fillId="0" borderId="16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60" fillId="0" borderId="17" applyNumberFormat="0" applyFill="0" applyAlignment="0" applyProtection="0"/>
    <xf numFmtId="0" fontId="60" fillId="0" borderId="17" applyNumberFormat="0" applyFill="0" applyAlignment="0" applyProtection="0"/>
    <xf numFmtId="0" fontId="60" fillId="0" borderId="17" applyNumberFormat="0" applyFill="0" applyAlignment="0" applyProtection="0"/>
    <xf numFmtId="0" fontId="60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60" fillId="0" borderId="17" applyNumberFormat="0" applyFill="0" applyAlignment="0" applyProtection="0"/>
    <xf numFmtId="0" fontId="60" fillId="0" borderId="17" applyNumberFormat="0" applyFill="0" applyAlignment="0" applyProtection="0"/>
    <xf numFmtId="0" fontId="60" fillId="0" borderId="17" applyNumberFormat="0" applyFill="0" applyAlignment="0" applyProtection="0"/>
    <xf numFmtId="0" fontId="60" fillId="0" borderId="17" applyNumberFormat="0" applyFill="0" applyAlignment="0" applyProtection="0"/>
    <xf numFmtId="0" fontId="60" fillId="0" borderId="17" applyNumberFormat="0" applyFill="0" applyAlignment="0" applyProtection="0"/>
    <xf numFmtId="0" fontId="60" fillId="0" borderId="17" applyNumberFormat="0" applyFill="0" applyAlignment="0" applyProtection="0"/>
    <xf numFmtId="0" fontId="59" fillId="0" borderId="17" applyNumberFormat="0" applyFill="0" applyAlignment="0" applyProtection="0"/>
    <xf numFmtId="0" fontId="60" fillId="0" borderId="17" applyNumberFormat="0" applyFill="0" applyAlignment="0" applyProtection="0"/>
    <xf numFmtId="0" fontId="60" fillId="0" borderId="17" applyNumberFormat="0" applyFill="0" applyAlignment="0" applyProtection="0"/>
    <xf numFmtId="0" fontId="60" fillId="0" borderId="17" applyNumberFormat="0" applyFill="0" applyAlignment="0" applyProtection="0"/>
    <xf numFmtId="0" fontId="60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60" fillId="0" borderId="17" applyNumberFormat="0" applyFill="0" applyAlignment="0" applyProtection="0"/>
    <xf numFmtId="0" fontId="60" fillId="0" borderId="17" applyNumberFormat="0" applyFill="0" applyAlignment="0" applyProtection="0"/>
    <xf numFmtId="0" fontId="60" fillId="0" borderId="17" applyNumberFormat="0" applyFill="0" applyAlignment="0" applyProtection="0"/>
    <xf numFmtId="0" fontId="60" fillId="0" borderId="17" applyNumberFormat="0" applyFill="0" applyAlignment="0" applyProtection="0"/>
    <xf numFmtId="0" fontId="60" fillId="0" borderId="17" applyNumberFormat="0" applyFill="0" applyAlignment="0" applyProtection="0"/>
    <xf numFmtId="0" fontId="60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128" fillId="0" borderId="0" applyNumberFormat="0" applyFill="0" applyBorder="0" applyAlignment="0" applyProtection="0"/>
    <xf numFmtId="0" fontId="132" fillId="0" borderId="0" applyNumberFormat="0" applyFill="0" applyBorder="0" applyAlignment="0" applyProtection="0"/>
    <xf numFmtId="0" fontId="132" fillId="0" borderId="0" applyNumberFormat="0" applyFill="0" applyBorder="0" applyAlignment="0" applyProtection="0"/>
    <xf numFmtId="0" fontId="132" fillId="0" borderId="0" applyNumberFormat="0" applyFill="0" applyBorder="0" applyAlignment="0" applyProtection="0"/>
    <xf numFmtId="0" fontId="132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32" fillId="0" borderId="0" applyNumberFormat="0" applyFill="0" applyBorder="0" applyAlignment="0" applyProtection="0"/>
    <xf numFmtId="0" fontId="132" fillId="0" borderId="0" applyNumberFormat="0" applyFill="0" applyBorder="0" applyAlignment="0" applyProtection="0"/>
    <xf numFmtId="0" fontId="132" fillId="0" borderId="0" applyNumberFormat="0" applyFill="0" applyBorder="0" applyAlignment="0" applyProtection="0"/>
    <xf numFmtId="0" fontId="132" fillId="0" borderId="0" applyNumberFormat="0" applyFill="0" applyBorder="0" applyAlignment="0" applyProtection="0"/>
    <xf numFmtId="0" fontId="132" fillId="0" borderId="0" applyNumberFormat="0" applyFill="0" applyBorder="0" applyAlignment="0" applyProtection="0"/>
    <xf numFmtId="0" fontId="132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32" fillId="0" borderId="0" applyNumberFormat="0" applyFill="0" applyBorder="0" applyAlignment="0" applyProtection="0"/>
    <xf numFmtId="0" fontId="132" fillId="0" borderId="0" applyNumberFormat="0" applyFill="0" applyBorder="0" applyAlignment="0" applyProtection="0"/>
    <xf numFmtId="0" fontId="132" fillId="0" borderId="0" applyNumberFormat="0" applyFill="0" applyBorder="0" applyAlignment="0" applyProtection="0"/>
    <xf numFmtId="0" fontId="132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32" fillId="0" borderId="0" applyNumberFormat="0" applyFill="0" applyBorder="0" applyAlignment="0" applyProtection="0"/>
    <xf numFmtId="0" fontId="132" fillId="0" borderId="0" applyNumberFormat="0" applyFill="0" applyBorder="0" applyAlignment="0" applyProtection="0"/>
    <xf numFmtId="0" fontId="132" fillId="0" borderId="0" applyNumberFormat="0" applyFill="0" applyBorder="0" applyAlignment="0" applyProtection="0"/>
    <xf numFmtId="0" fontId="132" fillId="0" borderId="0" applyNumberFormat="0" applyFill="0" applyBorder="0" applyAlignment="0" applyProtection="0"/>
    <xf numFmtId="0" fontId="132" fillId="0" borderId="0" applyNumberFormat="0" applyFill="0" applyBorder="0" applyAlignment="0" applyProtection="0"/>
    <xf numFmtId="0" fontId="132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3" fillId="0" borderId="33" applyNumberFormat="0" applyFill="0" applyAlignment="0" applyProtection="0"/>
    <xf numFmtId="0" fontId="123" fillId="0" borderId="33" applyNumberFormat="0" applyFill="0" applyAlignment="0" applyProtection="0"/>
    <xf numFmtId="0" fontId="123" fillId="0" borderId="33" applyNumberFormat="0" applyFill="0" applyAlignment="0" applyProtection="0"/>
    <xf numFmtId="0" fontId="123" fillId="0" borderId="33" applyNumberFormat="0" applyFill="0" applyAlignment="0" applyProtection="0"/>
    <xf numFmtId="0" fontId="55" fillId="0" borderId="33" applyNumberFormat="0" applyFill="0" applyAlignment="0" applyProtection="0"/>
    <xf numFmtId="0" fontId="55" fillId="0" borderId="33" applyNumberFormat="0" applyFill="0" applyAlignment="0" applyProtection="0"/>
    <xf numFmtId="0" fontId="55" fillId="0" borderId="33" applyNumberFormat="0" applyFill="0" applyAlignment="0" applyProtection="0"/>
    <xf numFmtId="0" fontId="55" fillId="0" borderId="33" applyNumberFormat="0" applyFill="0" applyAlignment="0" applyProtection="0"/>
    <xf numFmtId="0" fontId="55" fillId="0" borderId="33" applyNumberFormat="0" applyFill="0" applyAlignment="0" applyProtection="0"/>
    <xf numFmtId="0" fontId="55" fillId="0" borderId="33" applyNumberFormat="0" applyFill="0" applyAlignment="0" applyProtection="0"/>
    <xf numFmtId="0" fontId="55" fillId="0" borderId="33" applyNumberFormat="0" applyFill="0" applyAlignment="0" applyProtection="0"/>
    <xf numFmtId="0" fontId="55" fillId="0" borderId="33" applyNumberFormat="0" applyFill="0" applyAlignment="0" applyProtection="0"/>
    <xf numFmtId="0" fontId="55" fillId="0" borderId="33" applyNumberFormat="0" applyFill="0" applyAlignment="0" applyProtection="0"/>
    <xf numFmtId="0" fontId="55" fillId="0" borderId="33" applyNumberFormat="0" applyFill="0" applyAlignment="0" applyProtection="0"/>
    <xf numFmtId="0" fontId="55" fillId="0" borderId="33" applyNumberFormat="0" applyFill="0" applyAlignment="0" applyProtection="0"/>
    <xf numFmtId="0" fontId="123" fillId="0" borderId="33" applyNumberFormat="0" applyFill="0" applyAlignment="0" applyProtection="0"/>
    <xf numFmtId="0" fontId="123" fillId="0" borderId="33" applyNumberFormat="0" applyFill="0" applyAlignment="0" applyProtection="0"/>
    <xf numFmtId="0" fontId="123" fillId="0" borderId="33" applyNumberFormat="0" applyFill="0" applyAlignment="0" applyProtection="0"/>
    <xf numFmtId="0" fontId="123" fillId="0" borderId="33" applyNumberFormat="0" applyFill="0" applyAlignment="0" applyProtection="0"/>
    <xf numFmtId="0" fontId="123" fillId="0" borderId="33" applyNumberFormat="0" applyFill="0" applyAlignment="0" applyProtection="0"/>
    <xf numFmtId="0" fontId="123" fillId="0" borderId="33" applyNumberFormat="0" applyFill="0" applyAlignment="0" applyProtection="0"/>
    <xf numFmtId="186" fontId="9" fillId="6" borderId="0"/>
    <xf numFmtId="0" fontId="128" fillId="0" borderId="0" applyNumberFormat="0" applyFill="0" applyBorder="0" applyAlignment="0" applyProtection="0"/>
    <xf numFmtId="238" fontId="6" fillId="0" borderId="0" applyFont="0" applyFill="0" applyBorder="0" applyAlignment="0" applyProtection="0"/>
    <xf numFmtId="239" fontId="6" fillId="0" borderId="0" applyFont="0" applyFill="0" applyBorder="0" applyAlignment="0" applyProtection="0"/>
    <xf numFmtId="186" fontId="9" fillId="70" borderId="0">
      <protection locked="0"/>
    </xf>
    <xf numFmtId="0" fontId="17" fillId="58" borderId="20" applyNumberFormat="0" applyFont="0" applyAlignment="0" applyProtection="0"/>
    <xf numFmtId="0" fontId="124" fillId="0" borderId="0" applyNumberFormat="0" applyFill="0" applyBorder="0" applyAlignment="0" applyProtection="0"/>
    <xf numFmtId="240" fontId="40" fillId="0" borderId="0" applyFont="0" applyFill="0" applyBorder="0" applyAlignment="0" applyProtection="0"/>
    <xf numFmtId="241" fontId="40" fillId="0" borderId="0" applyFont="0" applyFill="0" applyBorder="0" applyAlignment="0" applyProtection="0"/>
    <xf numFmtId="242" fontId="40" fillId="0" borderId="0" applyFont="0" applyFill="0" applyBorder="0" applyAlignment="0" applyProtection="0"/>
    <xf numFmtId="243" fontId="40" fillId="0" borderId="0" applyFont="0" applyFill="0" applyBorder="0" applyAlignment="0" applyProtection="0"/>
    <xf numFmtId="244" fontId="40" fillId="0" borderId="0" applyFont="0" applyFill="0" applyBorder="0" applyAlignment="0" applyProtection="0"/>
    <xf numFmtId="245" fontId="40" fillId="0" borderId="0" applyFont="0" applyFill="0" applyBorder="0" applyAlignment="0" applyProtection="0"/>
    <xf numFmtId="246" fontId="40" fillId="0" borderId="0" applyFont="0" applyFill="0" applyBorder="0" applyAlignment="0" applyProtection="0"/>
    <xf numFmtId="247" fontId="40" fillId="0" borderId="0" applyFont="0" applyFill="0" applyBorder="0" applyAlignment="0" applyProtection="0"/>
    <xf numFmtId="1" fontId="6" fillId="0" borderId="0" applyFont="0" applyFill="0" applyBorder="0" applyAlignment="0" applyProtection="0"/>
    <xf numFmtId="248" fontId="6" fillId="0" borderId="0" applyFont="0" applyFill="0" applyBorder="0" applyAlignment="0" applyProtection="0"/>
    <xf numFmtId="0" fontId="22" fillId="10" borderId="0" applyNumberFormat="0" applyBorder="0" applyAlignment="0" applyProtection="0"/>
    <xf numFmtId="174" fontId="6" fillId="0" borderId="0"/>
    <xf numFmtId="174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29" fillId="43" borderId="7" applyNumberFormat="0" applyAlignment="0" applyProtection="0"/>
    <xf numFmtId="0" fontId="29" fillId="43" borderId="7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54" fillId="0" borderId="0">
      <protection locked="0"/>
    </xf>
    <xf numFmtId="0" fontId="6" fillId="0" borderId="0"/>
    <xf numFmtId="0" fontId="56" fillId="0" borderId="0">
      <protection locked="0"/>
    </xf>
    <xf numFmtId="0" fontId="56" fillId="0" borderId="0">
      <protection locked="0"/>
    </xf>
    <xf numFmtId="0" fontId="52" fillId="14" borderId="7" applyNumberFormat="0" applyAlignment="0" applyProtection="0"/>
    <xf numFmtId="0" fontId="52" fillId="14" borderId="7" applyNumberFormat="0" applyAlignment="0" applyProtection="0"/>
    <xf numFmtId="0" fontId="54" fillId="0" borderId="0">
      <protection locked="0"/>
    </xf>
    <xf numFmtId="0" fontId="54" fillId="0" borderId="0">
      <protection locked="0"/>
    </xf>
    <xf numFmtId="0" fontId="54" fillId="0" borderId="0">
      <protection locked="0"/>
    </xf>
    <xf numFmtId="0" fontId="54" fillId="0" borderId="0">
      <protection locked="0"/>
    </xf>
    <xf numFmtId="0" fontId="54" fillId="0" borderId="0">
      <protection locked="0"/>
    </xf>
    <xf numFmtId="0" fontId="54" fillId="0" borderId="0">
      <protection locked="0"/>
    </xf>
    <xf numFmtId="0" fontId="54" fillId="0" borderId="0">
      <protection locked="0"/>
    </xf>
    <xf numFmtId="0" fontId="54" fillId="0" borderId="0">
      <protection locked="0"/>
    </xf>
    <xf numFmtId="0" fontId="6" fillId="0" borderId="0"/>
    <xf numFmtId="0" fontId="54" fillId="0" borderId="0">
      <protection locked="0"/>
    </xf>
    <xf numFmtId="0" fontId="11" fillId="0" borderId="0"/>
    <xf numFmtId="0" fontId="12" fillId="0" borderId="0"/>
    <xf numFmtId="0" fontId="6" fillId="0" borderId="0"/>
    <xf numFmtId="0" fontId="17" fillId="58" borderId="20" applyNumberFormat="0" applyFont="0" applyAlignment="0" applyProtection="0"/>
    <xf numFmtId="0" fontId="17" fillId="58" borderId="20" applyNumberFormat="0" applyFont="0" applyAlignment="0" applyProtection="0"/>
    <xf numFmtId="0" fontId="53" fillId="43" borderId="10" applyNumberFormat="0" applyAlignment="0" applyProtection="0"/>
    <xf numFmtId="0" fontId="53" fillId="43" borderId="10" applyNumberFormat="0" applyAlignment="0" applyProtection="0"/>
    <xf numFmtId="4" fontId="97" fillId="64" borderId="22" applyNumberFormat="0" applyProtection="0">
      <alignment vertical="center"/>
    </xf>
    <xf numFmtId="4" fontId="98" fillId="65" borderId="22" applyNumberFormat="0" applyProtection="0">
      <alignment vertical="center"/>
    </xf>
    <xf numFmtId="4" fontId="13" fillId="68" borderId="22" applyNumberFormat="0" applyProtection="0">
      <alignment horizontal="left" vertical="center" wrapText="1"/>
    </xf>
    <xf numFmtId="4" fontId="102" fillId="71" borderId="23" applyNumberFormat="0" applyProtection="0">
      <alignment horizontal="left" vertical="center"/>
    </xf>
    <xf numFmtId="4" fontId="104" fillId="81" borderId="24" applyNumberFormat="0" applyProtection="0">
      <alignment horizontal="left" vertical="center"/>
    </xf>
    <xf numFmtId="4" fontId="103" fillId="70" borderId="22" applyNumberFormat="0" applyProtection="0">
      <alignment horizontal="right" vertical="center"/>
    </xf>
    <xf numFmtId="4" fontId="103" fillId="85" borderId="22" applyNumberFormat="0" applyProtection="0">
      <alignment vertical="center"/>
    </xf>
    <xf numFmtId="4" fontId="108" fillId="85" borderId="22" applyNumberFormat="0" applyProtection="0">
      <alignment vertical="center"/>
    </xf>
    <xf numFmtId="4" fontId="104" fillId="70" borderId="30" applyNumberFormat="0" applyProtection="0">
      <alignment horizontal="left" vertical="center"/>
    </xf>
    <xf numFmtId="4" fontId="111" fillId="0" borderId="3" applyNumberFormat="0" applyProtection="0">
      <alignment horizontal="right" vertical="center"/>
    </xf>
    <xf numFmtId="4" fontId="108" fillId="85" borderId="22" applyNumberFormat="0" applyProtection="0">
      <alignment horizontal="right" vertical="center"/>
    </xf>
    <xf numFmtId="4" fontId="7" fillId="17" borderId="3" applyNumberFormat="0" applyProtection="0">
      <alignment horizontal="left" vertical="center" wrapText="1"/>
    </xf>
    <xf numFmtId="4" fontId="116" fillId="85" borderId="22" applyNumberFormat="0" applyProtection="0">
      <alignment horizontal="right" vertical="center"/>
    </xf>
    <xf numFmtId="0" fontId="65" fillId="0" borderId="0"/>
    <xf numFmtId="0" fontId="65" fillId="0" borderId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7" fillId="0" borderId="16" applyNumberFormat="0" applyFill="0" applyAlignment="0" applyProtection="0"/>
    <xf numFmtId="0" fontId="67" fillId="0" borderId="16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3" fillId="86" borderId="0" applyNumberFormat="0" applyBorder="0" applyAlignment="0" applyProtection="0"/>
    <xf numFmtId="164" fontId="3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5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2" borderId="0" applyNumberFormat="0" applyBorder="0" applyAlignment="0" applyProtection="0"/>
    <xf numFmtId="0" fontId="12" fillId="15" borderId="0" applyNumberFormat="0" applyBorder="0" applyAlignment="0" applyProtection="0"/>
    <xf numFmtId="0" fontId="12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8" borderId="0" applyNumberFormat="0" applyBorder="0" applyAlignment="0" applyProtection="0"/>
    <xf numFmtId="0" fontId="19" fillId="33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39" borderId="0" applyNumberFormat="0" applyBorder="0" applyAlignment="0" applyProtection="0"/>
    <xf numFmtId="0" fontId="70" fillId="10" borderId="0" applyNumberFormat="0" applyBorder="0" applyAlignment="0" applyProtection="0"/>
    <xf numFmtId="0" fontId="30" fillId="43" borderId="7" applyNumberFormat="0" applyAlignment="0" applyProtection="0"/>
    <xf numFmtId="0" fontId="32" fillId="44" borderId="8" applyNumberFormat="0" applyAlignment="0" applyProtection="0"/>
    <xf numFmtId="0" fontId="126" fillId="0" borderId="0" applyNumberFormat="0" applyFill="0" applyBorder="0" applyAlignment="0" applyProtection="0"/>
    <xf numFmtId="0" fontId="140" fillId="0" borderId="0">
      <protection locked="0"/>
    </xf>
    <xf numFmtId="0" fontId="140" fillId="0" borderId="0">
      <protection locked="0"/>
    </xf>
    <xf numFmtId="0" fontId="141" fillId="0" borderId="0">
      <protection locked="0"/>
    </xf>
    <xf numFmtId="0" fontId="140" fillId="0" borderId="0">
      <protection locked="0"/>
    </xf>
    <xf numFmtId="0" fontId="140" fillId="0" borderId="0">
      <protection locked="0"/>
    </xf>
    <xf numFmtId="0" fontId="140" fillId="0" borderId="0">
      <protection locked="0"/>
    </xf>
    <xf numFmtId="0" fontId="141" fillId="0" borderId="0">
      <protection locked="0"/>
    </xf>
    <xf numFmtId="15" fontId="6" fillId="0" borderId="0" applyFont="0" applyFill="0" applyBorder="0" applyAlignment="0" applyProtection="0"/>
    <xf numFmtId="0" fontId="24" fillId="11" borderId="0" applyNumberFormat="0" applyBorder="0" applyAlignment="0" applyProtection="0"/>
    <xf numFmtId="0" fontId="130" fillId="0" borderId="15" applyNumberFormat="0" applyFill="0" applyAlignment="0" applyProtection="0"/>
    <xf numFmtId="0" fontId="131" fillId="0" borderId="16" applyNumberFormat="0" applyFill="0" applyAlignment="0" applyProtection="0"/>
    <xf numFmtId="0" fontId="60" fillId="0" borderId="17" applyNumberFormat="0" applyFill="0" applyAlignment="0" applyProtection="0"/>
    <xf numFmtId="0" fontId="60" fillId="0" borderId="0" applyNumberFormat="0" applyFill="0" applyBorder="0" applyAlignment="0" applyProtection="0"/>
    <xf numFmtId="0" fontId="142" fillId="0" borderId="0" applyNumberFormat="0" applyFill="0" applyBorder="0" applyAlignment="0" applyProtection="0">
      <alignment vertical="top"/>
      <protection locked="0"/>
    </xf>
    <xf numFmtId="0" fontId="62" fillId="14" borderId="7" applyNumberFormat="0" applyAlignment="0" applyProtection="0"/>
    <xf numFmtId="0" fontId="6" fillId="0" borderId="0" applyNumberFormat="0" applyAlignment="0" applyProtection="0"/>
    <xf numFmtId="0" fontId="34" fillId="0" borderId="9" applyNumberFormat="0" applyFill="0" applyAlignment="0" applyProtection="0"/>
    <xf numFmtId="43" fontId="3" fillId="0" borderId="0" applyFont="0" applyFill="0" applyBorder="0" applyAlignment="0" applyProtection="0"/>
    <xf numFmtId="43" fontId="14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12" fillId="0" borderId="0" applyFont="0" applyFill="0" applyBorder="0" applyAlignment="0" applyProtection="0"/>
    <xf numFmtId="166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249" fontId="3" fillId="0" borderId="0" applyFont="0" applyFill="0" applyBorder="0" applyAlignment="0" applyProtection="0"/>
    <xf numFmtId="0" fontId="12" fillId="0" borderId="0"/>
    <xf numFmtId="0" fontId="2" fillId="0" borderId="0"/>
    <xf numFmtId="0" fontId="3" fillId="0" borderId="0"/>
    <xf numFmtId="0" fontId="12" fillId="58" borderId="20" applyNumberFormat="0" applyFont="0" applyAlignment="0" applyProtection="0"/>
    <xf numFmtId="0" fontId="86" fillId="43" borderId="10" applyNumberFormat="0" applyAlignment="0" applyProtection="0"/>
    <xf numFmtId="9" fontId="6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6" fillId="0" borderId="0"/>
    <xf numFmtId="4" fontId="13" fillId="68" borderId="22" applyNumberFormat="0" applyProtection="0">
      <alignment horizontal="left" vertical="center" wrapText="1" indent="1" shrinkToFit="1"/>
    </xf>
    <xf numFmtId="0" fontId="132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9" fillId="23" borderId="0" applyNumberFormat="0" applyBorder="0" applyAlignment="0" applyProtection="0"/>
    <xf numFmtId="0" fontId="19" fillId="28" borderId="0" applyNumberFormat="0" applyBorder="0" applyAlignment="0" applyProtection="0"/>
    <xf numFmtId="0" fontId="19" fillId="33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39" borderId="0" applyNumberFormat="0" applyBorder="0" applyAlignment="0" applyProtection="0"/>
    <xf numFmtId="0" fontId="141" fillId="0" borderId="0">
      <protection locked="0"/>
    </xf>
    <xf numFmtId="15" fontId="6" fillId="0" borderId="0" applyFont="0" applyFill="0" applyBorder="0" applyAlignment="0" applyProtection="0"/>
    <xf numFmtId="0" fontId="62" fillId="14" borderId="7" applyNumberFormat="0" applyAlignment="0" applyProtection="0"/>
    <xf numFmtId="9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44" fillId="0" borderId="0" applyNumberFormat="0" applyFill="0" applyBorder="0" applyAlignment="0" applyProtection="0"/>
  </cellStyleXfs>
  <cellXfs count="399">
    <xf numFmtId="0" fontId="0" fillId="0" borderId="0" xfId="0"/>
    <xf numFmtId="0" fontId="5" fillId="3" borderId="0" xfId="0" applyFont="1" applyFill="1"/>
    <xf numFmtId="0" fontId="134" fillId="3" borderId="0" xfId="0" applyFont="1" applyFill="1"/>
    <xf numFmtId="0" fontId="136" fillId="3" borderId="0" xfId="0" applyFont="1" applyFill="1"/>
    <xf numFmtId="0" fontId="133" fillId="3" borderId="0" xfId="0" applyFont="1" applyFill="1"/>
    <xf numFmtId="0" fontId="138" fillId="3" borderId="0" xfId="0" applyFont="1" applyFill="1" applyAlignment="1">
      <alignment horizontal="center" wrapText="1"/>
    </xf>
    <xf numFmtId="0" fontId="136" fillId="2" borderId="0" xfId="0" applyFont="1" applyFill="1" applyAlignment="1">
      <alignment horizontal="left" indent="2"/>
    </xf>
    <xf numFmtId="170" fontId="136" fillId="5" borderId="0" xfId="1" applyNumberFormat="1" applyFont="1" applyFill="1" applyAlignment="1">
      <alignment horizontal="right" indent="1"/>
    </xf>
    <xf numFmtId="170" fontId="136" fillId="5" borderId="0" xfId="1" applyNumberFormat="1" applyFont="1" applyFill="1"/>
    <xf numFmtId="171" fontId="136" fillId="5" borderId="0" xfId="3684" applyNumberFormat="1" applyFont="1" applyFill="1" applyAlignment="1">
      <alignment horizontal="right"/>
    </xf>
    <xf numFmtId="170" fontId="133" fillId="3" borderId="0" xfId="0" applyNumberFormat="1" applyFont="1" applyFill="1"/>
    <xf numFmtId="171" fontId="136" fillId="5" borderId="0" xfId="3684" applyNumberFormat="1" applyFont="1" applyFill="1"/>
    <xf numFmtId="0" fontId="135" fillId="3" borderId="0" xfId="0" applyFont="1" applyFill="1"/>
    <xf numFmtId="3" fontId="135" fillId="3" borderId="0" xfId="0" applyNumberFormat="1" applyFont="1" applyFill="1" applyAlignment="1">
      <alignment horizontal="right"/>
    </xf>
    <xf numFmtId="171" fontId="135" fillId="3" borderId="0" xfId="3684" applyNumberFormat="1" applyFont="1" applyFill="1" applyAlignment="1">
      <alignment horizontal="right" wrapText="1"/>
    </xf>
    <xf numFmtId="0" fontId="137" fillId="3" borderId="0" xfId="0" applyFont="1" applyFill="1"/>
    <xf numFmtId="0" fontId="135" fillId="4" borderId="0" xfId="0" applyFont="1" applyFill="1"/>
    <xf numFmtId="1" fontId="135" fillId="4" borderId="0" xfId="0" applyNumberFormat="1" applyFont="1" applyFill="1" applyAlignment="1">
      <alignment horizontal="center" wrapText="1"/>
    </xf>
    <xf numFmtId="3" fontId="135" fillId="4" borderId="0" xfId="0" applyNumberFormat="1" applyFont="1" applyFill="1" applyAlignment="1">
      <alignment horizontal="right"/>
    </xf>
    <xf numFmtId="0" fontId="65" fillId="3" borderId="0" xfId="0" applyFont="1" applyFill="1"/>
    <xf numFmtId="0" fontId="133" fillId="3" borderId="0" xfId="0" applyFont="1" applyFill="1" applyAlignment="1">
      <alignment horizontal="right"/>
    </xf>
    <xf numFmtId="1" fontId="135" fillId="4" borderId="0" xfId="0" applyNumberFormat="1" applyFont="1" applyFill="1" applyAlignment="1">
      <alignment horizontal="right"/>
    </xf>
    <xf numFmtId="1" fontId="135" fillId="4" borderId="0" xfId="0" applyNumberFormat="1" applyFont="1" applyFill="1" applyAlignment="1">
      <alignment horizontal="right" wrapText="1"/>
    </xf>
    <xf numFmtId="0" fontId="137" fillId="2" borderId="0" xfId="0" applyFont="1" applyFill="1" applyAlignment="1">
      <alignment horizontal="left" indent="2"/>
    </xf>
    <xf numFmtId="170" fontId="137" fillId="5" borderId="0" xfId="1" applyNumberFormat="1" applyFont="1" applyFill="1" applyAlignment="1">
      <alignment horizontal="right" indent="1"/>
    </xf>
    <xf numFmtId="171" fontId="137" fillId="5" borderId="0" xfId="3684" applyNumberFormat="1" applyFont="1" applyFill="1"/>
    <xf numFmtId="0" fontId="36" fillId="3" borderId="0" xfId="0" applyFont="1" applyFill="1"/>
    <xf numFmtId="170" fontId="135" fillId="4" borderId="0" xfId="1" applyNumberFormat="1" applyFont="1" applyFill="1" applyAlignment="1">
      <alignment horizontal="center"/>
    </xf>
    <xf numFmtId="171" fontId="135" fillId="4" borderId="0" xfId="3684" applyNumberFormat="1" applyFont="1" applyFill="1" applyAlignment="1">
      <alignment horizontal="right"/>
    </xf>
    <xf numFmtId="170" fontId="5" fillId="5" borderId="0" xfId="1" applyNumberFormat="1" applyFont="1" applyFill="1" applyAlignment="1">
      <alignment horizontal="right" indent="1"/>
    </xf>
    <xf numFmtId="171" fontId="5" fillId="5" borderId="0" xfId="3684" applyNumberFormat="1" applyFont="1" applyFill="1"/>
    <xf numFmtId="170" fontId="137" fillId="5" borderId="0" xfId="1" applyNumberFormat="1" applyFont="1" applyFill="1"/>
    <xf numFmtId="0" fontId="139" fillId="3" borderId="0" xfId="0" applyFont="1" applyFill="1"/>
    <xf numFmtId="0" fontId="4" fillId="3" borderId="0" xfId="0" applyFont="1" applyFill="1"/>
    <xf numFmtId="170" fontId="4" fillId="5" borderId="0" xfId="1" applyNumberFormat="1" applyFont="1" applyFill="1" applyAlignment="1">
      <alignment horizontal="right" indent="1"/>
    </xf>
    <xf numFmtId="171" fontId="4" fillId="5" borderId="0" xfId="3684" applyNumberFormat="1" applyFont="1" applyFill="1"/>
    <xf numFmtId="1" fontId="135" fillId="3" borderId="0" xfId="0" applyNumberFormat="1" applyFont="1" applyFill="1" applyAlignment="1">
      <alignment horizontal="center"/>
    </xf>
    <xf numFmtId="1" fontId="135" fillId="3" borderId="0" xfId="0" applyNumberFormat="1" applyFont="1" applyFill="1" applyAlignment="1">
      <alignment horizontal="center" wrapText="1"/>
    </xf>
    <xf numFmtId="3" fontId="135" fillId="3" borderId="0" xfId="0" applyNumberFormat="1" applyFont="1" applyFill="1" applyAlignment="1">
      <alignment horizontal="center"/>
    </xf>
    <xf numFmtId="170" fontId="133" fillId="3" borderId="0" xfId="1" applyNumberFormat="1" applyFont="1" applyFill="1"/>
    <xf numFmtId="171" fontId="133" fillId="3" borderId="0" xfId="3684" applyNumberFormat="1" applyFont="1" applyFill="1"/>
    <xf numFmtId="3" fontId="133" fillId="3" borderId="0" xfId="0" applyNumberFormat="1" applyFont="1" applyFill="1"/>
    <xf numFmtId="1" fontId="135" fillId="4" borderId="0" xfId="0" applyNumberFormat="1" applyFont="1" applyFill="1" applyAlignment="1">
      <alignment horizontal="center"/>
    </xf>
    <xf numFmtId="3" fontId="135" fillId="4" borderId="0" xfId="0" applyNumberFormat="1" applyFont="1" applyFill="1" applyAlignment="1">
      <alignment horizontal="center"/>
    </xf>
    <xf numFmtId="0" fontId="145" fillId="0" borderId="44" xfId="0" applyFont="1" applyBorder="1" applyAlignment="1">
      <alignment vertical="center" wrapText="1"/>
    </xf>
    <xf numFmtId="0" fontId="145" fillId="0" borderId="44" xfId="0" applyFont="1" applyBorder="1" applyAlignment="1">
      <alignment horizontal="center" vertical="center" wrapText="1"/>
    </xf>
    <xf numFmtId="0" fontId="146" fillId="3" borderId="45" xfId="0" applyFont="1" applyFill="1" applyBorder="1"/>
    <xf numFmtId="41" fontId="146" fillId="3" borderId="45" xfId="3685" applyFont="1" applyFill="1" applyBorder="1" applyAlignment="1">
      <alignment horizontal="right" vertical="center"/>
    </xf>
    <xf numFmtId="171" fontId="146" fillId="3" borderId="45" xfId="3684" applyNumberFormat="1" applyFont="1" applyFill="1" applyBorder="1" applyAlignment="1">
      <alignment horizontal="right" vertical="center"/>
    </xf>
    <xf numFmtId="0" fontId="147" fillId="0" borderId="0" xfId="0" applyFont="1"/>
    <xf numFmtId="41" fontId="147" fillId="0" borderId="0" xfId="3685" applyFont="1" applyFill="1" applyBorder="1" applyAlignment="1">
      <alignment horizontal="right" vertical="center"/>
    </xf>
    <xf numFmtId="171" fontId="147" fillId="0" borderId="0" xfId="3684" applyNumberFormat="1" applyFont="1" applyFill="1" applyBorder="1" applyAlignment="1">
      <alignment horizontal="right" vertical="center"/>
    </xf>
    <xf numFmtId="0" fontId="147" fillId="0" borderId="44" xfId="0" applyFont="1" applyBorder="1"/>
    <xf numFmtId="41" fontId="147" fillId="0" borderId="44" xfId="3685" applyFont="1" applyFill="1" applyBorder="1" applyAlignment="1">
      <alignment horizontal="right" vertical="center"/>
    </xf>
    <xf numFmtId="171" fontId="147" fillId="0" borderId="44" xfId="3684" applyNumberFormat="1" applyFont="1" applyFill="1" applyBorder="1" applyAlignment="1">
      <alignment horizontal="right" vertical="center"/>
    </xf>
    <xf numFmtId="0" fontId="145" fillId="3" borderId="45" xfId="0" applyFont="1" applyFill="1" applyBorder="1" applyAlignment="1">
      <alignment vertical="center"/>
    </xf>
    <xf numFmtId="41" fontId="145" fillId="3" borderId="45" xfId="3685" applyFont="1" applyFill="1" applyBorder="1" applyAlignment="1">
      <alignment horizontal="right" vertical="center"/>
    </xf>
    <xf numFmtId="171" fontId="145" fillId="3" borderId="45" xfId="3684" applyNumberFormat="1" applyFont="1" applyFill="1" applyBorder="1" applyAlignment="1">
      <alignment horizontal="right" vertical="center"/>
    </xf>
    <xf numFmtId="0" fontId="148" fillId="3" borderId="0" xfId="0" applyFont="1" applyFill="1"/>
    <xf numFmtId="0" fontId="149" fillId="3" borderId="0" xfId="0" applyFont="1" applyFill="1"/>
    <xf numFmtId="0" fontId="151" fillId="3" borderId="0" xfId="0" applyFont="1" applyFill="1" applyAlignment="1">
      <alignment wrapText="1"/>
    </xf>
    <xf numFmtId="41" fontId="153" fillId="3" borderId="0" xfId="3685" applyFont="1" applyFill="1"/>
    <xf numFmtId="0" fontId="151" fillId="3" borderId="0" xfId="0" applyFont="1" applyFill="1"/>
    <xf numFmtId="0" fontId="154" fillId="2" borderId="36" xfId="0" applyFont="1" applyFill="1" applyBorder="1" applyAlignment="1">
      <alignment horizontal="center" vertical="center" wrapText="1"/>
    </xf>
    <xf numFmtId="0" fontId="155" fillId="3" borderId="0" xfId="0" applyFont="1" applyFill="1"/>
    <xf numFmtId="0" fontId="148" fillId="3" borderId="0" xfId="0" applyFont="1" applyFill="1" applyAlignment="1">
      <alignment vertical="center"/>
    </xf>
    <xf numFmtId="41" fontId="147" fillId="0" borderId="0" xfId="0" applyNumberFormat="1" applyFont="1"/>
    <xf numFmtId="0" fontId="155" fillId="0" borderId="0" xfId="0" applyFont="1"/>
    <xf numFmtId="3" fontId="155" fillId="3" borderId="0" xfId="0" applyNumberFormat="1" applyFont="1" applyFill="1" applyAlignment="1">
      <alignment horizontal="right" wrapText="1"/>
    </xf>
    <xf numFmtId="0" fontId="147" fillId="0" borderId="0" xfId="0" applyFont="1" applyAlignment="1">
      <alignment vertical="center"/>
    </xf>
    <xf numFmtId="41" fontId="146" fillId="0" borderId="0" xfId="3685" applyFont="1" applyFill="1" applyBorder="1" applyAlignment="1">
      <alignment horizontal="right" vertical="center"/>
    </xf>
    <xf numFmtId="0" fontId="147" fillId="0" borderId="44" xfId="0" applyFont="1" applyBorder="1" applyAlignment="1">
      <alignment vertical="center"/>
    </xf>
    <xf numFmtId="41" fontId="146" fillId="0" borderId="44" xfId="3685" applyFont="1" applyFill="1" applyBorder="1" applyAlignment="1">
      <alignment horizontal="right" vertical="center"/>
    </xf>
    <xf numFmtId="0" fontId="146" fillId="0" borderId="45" xfId="0" applyFont="1" applyBorder="1" applyAlignment="1">
      <alignment vertical="center"/>
    </xf>
    <xf numFmtId="41" fontId="146" fillId="0" borderId="45" xfId="3685" applyFont="1" applyFill="1" applyBorder="1" applyAlignment="1">
      <alignment horizontal="right" vertical="center"/>
    </xf>
    <xf numFmtId="0" fontId="147" fillId="0" borderId="45" xfId="0" applyFont="1" applyBorder="1" applyAlignment="1">
      <alignment vertical="center"/>
    </xf>
    <xf numFmtId="41" fontId="147" fillId="0" borderId="45" xfId="3685" applyFont="1" applyFill="1" applyBorder="1" applyAlignment="1">
      <alignment horizontal="right" vertical="center"/>
    </xf>
    <xf numFmtId="0" fontId="156" fillId="0" borderId="45" xfId="0" applyFont="1" applyBorder="1" applyAlignment="1">
      <alignment vertical="center"/>
    </xf>
    <xf numFmtId="41" fontId="156" fillId="0" borderId="45" xfId="3685" applyFont="1" applyFill="1" applyBorder="1" applyAlignment="1">
      <alignment horizontal="right" vertical="center"/>
    </xf>
    <xf numFmtId="0" fontId="145" fillId="0" borderId="0" xfId="0" applyFont="1" applyAlignment="1">
      <alignment horizontal="center" vertical="center" wrapText="1"/>
    </xf>
    <xf numFmtId="0" fontId="145" fillId="0" borderId="45" xfId="0" applyFont="1" applyBorder="1" applyAlignment="1">
      <alignment horizontal="center" vertical="center" wrapText="1"/>
    </xf>
    <xf numFmtId="3" fontId="157" fillId="0" borderId="0" xfId="0" applyNumberFormat="1" applyFont="1" applyAlignment="1">
      <alignment horizontal="left" vertical="center"/>
    </xf>
    <xf numFmtId="250" fontId="157" fillId="0" borderId="0" xfId="3685" applyNumberFormat="1" applyFont="1" applyFill="1" applyBorder="1" applyAlignment="1">
      <alignment horizontal="center" vertical="center"/>
    </xf>
    <xf numFmtId="171" fontId="157" fillId="0" borderId="0" xfId="3684" applyNumberFormat="1" applyFont="1" applyFill="1" applyBorder="1" applyAlignment="1">
      <alignment horizontal="center" vertical="center"/>
    </xf>
    <xf numFmtId="171" fontId="158" fillId="0" borderId="0" xfId="3684" applyNumberFormat="1" applyFont="1" applyFill="1" applyBorder="1" applyAlignment="1">
      <alignment horizontal="center" vertical="center"/>
    </xf>
    <xf numFmtId="0" fontId="158" fillId="0" borderId="40" xfId="0" applyFont="1" applyBorder="1" applyAlignment="1">
      <alignment vertical="center"/>
    </xf>
    <xf numFmtId="250" fontId="158" fillId="0" borderId="40" xfId="3685" applyNumberFormat="1" applyFont="1" applyFill="1" applyBorder="1" applyAlignment="1">
      <alignment horizontal="center" vertical="center"/>
    </xf>
    <xf numFmtId="171" fontId="158" fillId="0" borderId="40" xfId="3684" applyNumberFormat="1" applyFont="1" applyFill="1" applyBorder="1" applyAlignment="1">
      <alignment horizontal="center" vertical="center"/>
    </xf>
    <xf numFmtId="0" fontId="145" fillId="0" borderId="45" xfId="0" applyFont="1" applyBorder="1" applyAlignment="1">
      <alignment horizontal="left" vertical="center" wrapText="1"/>
    </xf>
    <xf numFmtId="250" fontId="145" fillId="0" borderId="45" xfId="3685" applyNumberFormat="1" applyFont="1" applyBorder="1" applyAlignment="1">
      <alignment horizontal="center" vertical="center" wrapText="1"/>
    </xf>
    <xf numFmtId="171" fontId="145" fillId="0" borderId="0" xfId="3684" applyNumberFormat="1" applyFont="1" applyAlignment="1">
      <alignment horizontal="center" vertical="center" wrapText="1"/>
    </xf>
    <xf numFmtId="171" fontId="145" fillId="0" borderId="45" xfId="3684" applyNumberFormat="1" applyFont="1" applyBorder="1" applyAlignment="1">
      <alignment horizontal="center" vertical="center" wrapText="1"/>
    </xf>
    <xf numFmtId="0" fontId="145" fillId="0" borderId="47" xfId="0" applyFont="1" applyBorder="1" applyAlignment="1">
      <alignment horizontal="left" vertical="center" wrapText="1"/>
    </xf>
    <xf numFmtId="171" fontId="145" fillId="0" borderId="47" xfId="3684" applyNumberFormat="1" applyFont="1" applyBorder="1" applyAlignment="1">
      <alignment horizontal="center" vertical="center" wrapText="1"/>
    </xf>
    <xf numFmtId="0" fontId="159" fillId="0" borderId="0" xfId="0" applyFont="1"/>
    <xf numFmtId="0" fontId="159" fillId="0" borderId="0" xfId="0" applyFont="1" applyAlignment="1">
      <alignment vertical="center"/>
    </xf>
    <xf numFmtId="41" fontId="159" fillId="0" borderId="0" xfId="3685" applyFont="1" applyBorder="1" applyAlignment="1">
      <alignment vertical="center"/>
    </xf>
    <xf numFmtId="41" fontId="159" fillId="0" borderId="0" xfId="3685" applyFont="1" applyAlignment="1">
      <alignment vertical="center"/>
    </xf>
    <xf numFmtId="0" fontId="160" fillId="0" borderId="0" xfId="0" applyFont="1" applyAlignment="1">
      <alignment vertical="center"/>
    </xf>
    <xf numFmtId="0" fontId="161" fillId="0" borderId="0" xfId="0" applyFont="1" applyAlignment="1">
      <alignment horizontal="center" vertical="center" wrapText="1"/>
    </xf>
    <xf numFmtId="41" fontId="162" fillId="0" borderId="39" xfId="0" applyNumberFormat="1" applyFont="1" applyBorder="1" applyAlignment="1">
      <alignment vertical="center"/>
    </xf>
    <xf numFmtId="17" fontId="163" fillId="87" borderId="39" xfId="0" quotePrefix="1" applyNumberFormat="1" applyFont="1" applyFill="1" applyBorder="1" applyAlignment="1">
      <alignment horizontal="center" vertical="center" wrapText="1"/>
    </xf>
    <xf numFmtId="17" fontId="163" fillId="0" borderId="0" xfId="0" quotePrefix="1" applyNumberFormat="1" applyFont="1" applyAlignment="1">
      <alignment horizontal="center" vertical="center" wrapText="1"/>
    </xf>
    <xf numFmtId="0" fontId="147" fillId="0" borderId="0" xfId="0" applyFont="1" applyAlignment="1">
      <alignment horizontal="left" vertical="center"/>
    </xf>
    <xf numFmtId="171" fontId="147" fillId="0" borderId="0" xfId="3684" applyNumberFormat="1" applyFont="1" applyFill="1" applyBorder="1" applyAlignment="1">
      <alignment horizontal="center" vertical="center"/>
    </xf>
    <xf numFmtId="0" fontId="164" fillId="0" borderId="0" xfId="0" applyFont="1"/>
    <xf numFmtId="0" fontId="163" fillId="87" borderId="40" xfId="0" applyFont="1" applyFill="1" applyBorder="1" applyAlignment="1">
      <alignment horizontal="left" vertical="center"/>
    </xf>
    <xf numFmtId="41" fontId="163" fillId="87" borderId="40" xfId="3685" applyFont="1" applyFill="1" applyBorder="1" applyAlignment="1">
      <alignment horizontal="right" vertical="center"/>
    </xf>
    <xf numFmtId="171" fontId="163" fillId="87" borderId="40" xfId="3684" applyNumberFormat="1" applyFont="1" applyFill="1" applyBorder="1" applyAlignment="1">
      <alignment horizontal="right" vertical="center"/>
    </xf>
    <xf numFmtId="41" fontId="166" fillId="89" borderId="40" xfId="3685" applyFont="1" applyFill="1" applyBorder="1" applyAlignment="1">
      <alignment horizontal="right" vertical="center"/>
    </xf>
    <xf numFmtId="171" fontId="166" fillId="0" borderId="0" xfId="3684" applyNumberFormat="1" applyFont="1" applyFill="1" applyBorder="1" applyAlignment="1">
      <alignment horizontal="center" vertical="center"/>
    </xf>
    <xf numFmtId="0" fontId="167" fillId="0" borderId="40" xfId="0" applyFont="1" applyBorder="1" applyAlignment="1">
      <alignment horizontal="left" vertical="center"/>
    </xf>
    <xf numFmtId="171" fontId="167" fillId="0" borderId="40" xfId="3684" applyNumberFormat="1" applyFont="1" applyFill="1" applyBorder="1" applyAlignment="1">
      <alignment horizontal="right" vertical="center"/>
    </xf>
    <xf numFmtId="171" fontId="167" fillId="0" borderId="40" xfId="3684" applyNumberFormat="1" applyFont="1" applyBorder="1" applyAlignment="1">
      <alignment horizontal="right" vertical="center"/>
    </xf>
    <xf numFmtId="171" fontId="167" fillId="0" borderId="0" xfId="3684" applyNumberFormat="1" applyFont="1" applyFill="1" applyBorder="1" applyAlignment="1">
      <alignment horizontal="center" vertical="center"/>
    </xf>
    <xf numFmtId="41" fontId="167" fillId="0" borderId="40" xfId="3685" applyFont="1" applyFill="1" applyBorder="1" applyAlignment="1">
      <alignment horizontal="right" vertical="center"/>
    </xf>
    <xf numFmtId="41" fontId="167" fillId="0" borderId="40" xfId="3685" applyFont="1" applyBorder="1" applyAlignment="1">
      <alignment horizontal="right" vertical="center"/>
    </xf>
    <xf numFmtId="171" fontId="166" fillId="89" borderId="40" xfId="3684" applyNumberFormat="1" applyFont="1" applyFill="1" applyBorder="1" applyAlignment="1">
      <alignment horizontal="right" vertical="center"/>
    </xf>
    <xf numFmtId="0" fontId="168" fillId="0" borderId="0" xfId="0" applyFont="1"/>
    <xf numFmtId="0" fontId="168" fillId="0" borderId="0" xfId="0" applyFont="1" applyAlignment="1">
      <alignment horizontal="center"/>
    </xf>
    <xf numFmtId="0" fontId="169" fillId="0" borderId="0" xfId="0" applyFont="1"/>
    <xf numFmtId="0" fontId="170" fillId="0" borderId="0" xfId="3686" applyFont="1"/>
    <xf numFmtId="0" fontId="170" fillId="0" borderId="0" xfId="3686" applyFont="1" applyFill="1"/>
    <xf numFmtId="10" fontId="159" fillId="0" borderId="0" xfId="3684" applyNumberFormat="1" applyFont="1" applyAlignment="1">
      <alignment vertical="center"/>
    </xf>
    <xf numFmtId="0" fontId="150" fillId="3" borderId="0" xfId="0" applyFont="1" applyFill="1"/>
    <xf numFmtId="3" fontId="171" fillId="3" borderId="34" xfId="0" applyNumberFormat="1" applyFont="1" applyFill="1" applyBorder="1" applyAlignment="1">
      <alignment wrapText="1"/>
    </xf>
    <xf numFmtId="0" fontId="172" fillId="3" borderId="0" xfId="0" applyFont="1" applyFill="1" applyAlignment="1">
      <alignment horizontal="left" wrapText="1"/>
    </xf>
    <xf numFmtId="0" fontId="173" fillId="3" borderId="34" xfId="0" applyFont="1" applyFill="1" applyBorder="1"/>
    <xf numFmtId="0" fontId="174" fillId="3" borderId="34" xfId="0" applyFont="1" applyFill="1" applyBorder="1"/>
    <xf numFmtId="3" fontId="153" fillId="3" borderId="0" xfId="0" applyNumberFormat="1" applyFont="1" applyFill="1" applyAlignment="1">
      <alignment wrapText="1"/>
    </xf>
    <xf numFmtId="0" fontId="175" fillId="3" borderId="0" xfId="0" applyFont="1" applyFill="1" applyAlignment="1">
      <alignment horizontal="left" wrapText="1"/>
    </xf>
    <xf numFmtId="0" fontId="176" fillId="3" borderId="0" xfId="0" applyFont="1" applyFill="1"/>
    <xf numFmtId="0" fontId="159" fillId="3" borderId="0" xfId="0" applyFont="1" applyFill="1"/>
    <xf numFmtId="0" fontId="177" fillId="3" borderId="0" xfId="0" applyFont="1" applyFill="1" applyAlignment="1">
      <alignment horizontal="center" vertical="center" wrapText="1"/>
    </xf>
    <xf numFmtId="0" fontId="169" fillId="3" borderId="0" xfId="0" applyFont="1" applyFill="1"/>
    <xf numFmtId="0" fontId="147" fillId="0" borderId="40" xfId="0" applyFont="1" applyBorder="1" applyAlignment="1">
      <alignment horizontal="center" vertical="center"/>
    </xf>
    <xf numFmtId="41" fontId="147" fillId="0" borderId="40" xfId="3685" applyFont="1" applyFill="1" applyBorder="1" applyAlignment="1">
      <alignment horizontal="center" vertical="center"/>
    </xf>
    <xf numFmtId="41" fontId="147" fillId="0" borderId="0" xfId="3685" applyFont="1" applyFill="1" applyBorder="1" applyAlignment="1">
      <alignment horizontal="center" vertical="center"/>
    </xf>
    <xf numFmtId="3" fontId="178" fillId="3" borderId="0" xfId="0" applyNumberFormat="1" applyFont="1" applyFill="1" applyAlignment="1">
      <alignment horizontal="right" wrapText="1"/>
    </xf>
    <xf numFmtId="0" fontId="179" fillId="0" borderId="0" xfId="0" applyFont="1" applyAlignment="1">
      <alignment wrapText="1"/>
    </xf>
    <xf numFmtId="171" fontId="147" fillId="0" borderId="0" xfId="3684" applyNumberFormat="1" applyFont="1" applyFill="1" applyBorder="1" applyAlignment="1">
      <alignment horizontal="center" wrapText="1"/>
    </xf>
    <xf numFmtId="0" fontId="180" fillId="3" borderId="0" xfId="0" applyFont="1" applyFill="1"/>
    <xf numFmtId="170" fontId="178" fillId="3" borderId="0" xfId="2289" applyNumberFormat="1" applyFont="1" applyFill="1" applyBorder="1" applyAlignment="1">
      <alignment horizontal="right" wrapText="1"/>
    </xf>
    <xf numFmtId="3" fontId="181" fillId="3" borderId="0" xfId="0" applyNumberFormat="1" applyFont="1" applyFill="1" applyAlignment="1">
      <alignment horizontal="right" wrapText="1"/>
    </xf>
    <xf numFmtId="0" fontId="161" fillId="0" borderId="40" xfId="0" applyFont="1" applyBorder="1" applyAlignment="1">
      <alignment horizontal="left" vertical="center"/>
    </xf>
    <xf numFmtId="41" fontId="161" fillId="0" borderId="40" xfId="3685" applyFont="1" applyFill="1" applyBorder="1" applyAlignment="1">
      <alignment horizontal="right" vertical="center"/>
    </xf>
    <xf numFmtId="171" fontId="161" fillId="0" borderId="40" xfId="3684" applyNumberFormat="1" applyFont="1" applyFill="1" applyBorder="1" applyAlignment="1">
      <alignment horizontal="center" vertical="center"/>
    </xf>
    <xf numFmtId="171" fontId="161" fillId="0" borderId="0" xfId="3684" applyNumberFormat="1" applyFont="1" applyFill="1" applyBorder="1" applyAlignment="1">
      <alignment horizontal="center" vertical="center"/>
    </xf>
    <xf numFmtId="171" fontId="181" fillId="3" borderId="0" xfId="3684" applyNumberFormat="1" applyFont="1" applyFill="1" applyBorder="1" applyAlignment="1">
      <alignment horizontal="right" wrapText="1"/>
    </xf>
    <xf numFmtId="171" fontId="161" fillId="0" borderId="40" xfId="3684" applyNumberFormat="1" applyFont="1" applyFill="1" applyBorder="1" applyAlignment="1">
      <alignment horizontal="right" vertical="center"/>
    </xf>
    <xf numFmtId="3" fontId="180" fillId="3" borderId="0" xfId="0" applyNumberFormat="1" applyFont="1" applyFill="1"/>
    <xf numFmtId="171" fontId="178" fillId="3" borderId="35" xfId="3684" applyNumberFormat="1" applyFont="1" applyFill="1" applyBorder="1" applyAlignment="1">
      <alignment horizontal="right" wrapText="1"/>
    </xf>
    <xf numFmtId="0" fontId="179" fillId="0" borderId="0" xfId="0" applyFont="1" applyAlignment="1">
      <alignment vertical="center" wrapText="1"/>
    </xf>
    <xf numFmtId="171" fontId="147" fillId="0" borderId="0" xfId="3684" applyNumberFormat="1" applyFont="1" applyFill="1" applyBorder="1" applyAlignment="1">
      <alignment horizontal="center" vertical="center" wrapText="1"/>
    </xf>
    <xf numFmtId="170" fontId="180" fillId="3" borderId="0" xfId="1" applyNumberFormat="1" applyFont="1" applyFill="1"/>
    <xf numFmtId="0" fontId="147" fillId="3" borderId="0" xfId="0" applyFont="1" applyFill="1"/>
    <xf numFmtId="0" fontId="177" fillId="87" borderId="41" xfId="0" applyFont="1" applyFill="1" applyBorder="1" applyAlignment="1">
      <alignment horizontal="left" vertical="center" wrapText="1"/>
    </xf>
    <xf numFmtId="0" fontId="182" fillId="3" borderId="0" xfId="0" applyFont="1" applyFill="1"/>
    <xf numFmtId="171" fontId="178" fillId="3" borderId="0" xfId="3684" applyNumberFormat="1" applyFont="1" applyFill="1" applyBorder="1" applyAlignment="1">
      <alignment horizontal="right" wrapText="1"/>
    </xf>
    <xf numFmtId="0" fontId="177" fillId="87" borderId="39" xfId="0" applyFont="1" applyFill="1" applyBorder="1" applyAlignment="1">
      <alignment wrapText="1"/>
    </xf>
    <xf numFmtId="0" fontId="183" fillId="0" borderId="0" xfId="0" applyFont="1" applyAlignment="1">
      <alignment wrapText="1"/>
    </xf>
    <xf numFmtId="171" fontId="183" fillId="0" borderId="0" xfId="3684" applyNumberFormat="1" applyFont="1" applyFill="1" applyBorder="1" applyAlignment="1">
      <alignment horizontal="right" wrapText="1"/>
    </xf>
    <xf numFmtId="9" fontId="183" fillId="0" borderId="0" xfId="0" applyNumberFormat="1" applyFont="1" applyAlignment="1">
      <alignment horizontal="right" wrapText="1"/>
    </xf>
    <xf numFmtId="9" fontId="183" fillId="0" borderId="0" xfId="3684" applyFont="1" applyFill="1" applyBorder="1" applyAlignment="1">
      <alignment horizontal="right" wrapText="1"/>
    </xf>
    <xf numFmtId="171" fontId="147" fillId="0" borderId="0" xfId="3684" applyNumberFormat="1" applyFont="1" applyFill="1" applyBorder="1" applyAlignment="1">
      <alignment horizontal="right" wrapText="1"/>
    </xf>
    <xf numFmtId="9" fontId="178" fillId="3" borderId="0" xfId="3684" applyFont="1" applyFill="1" applyBorder="1" applyAlignment="1">
      <alignment horizontal="right" wrapText="1"/>
    </xf>
    <xf numFmtId="0" fontId="184" fillId="3" borderId="0" xfId="0" applyFont="1" applyFill="1" applyAlignment="1">
      <alignment wrapText="1"/>
    </xf>
    <xf numFmtId="0" fontId="183" fillId="3" borderId="0" xfId="0" applyFont="1" applyFill="1"/>
    <xf numFmtId="170" fontId="178" fillId="3" borderId="0" xfId="1" applyNumberFormat="1" applyFont="1" applyFill="1" applyBorder="1" applyAlignment="1">
      <alignment horizontal="right" wrapText="1"/>
    </xf>
    <xf numFmtId="41" fontId="147" fillId="0" borderId="0" xfId="3685" applyFont="1" applyFill="1" applyBorder="1" applyAlignment="1">
      <alignment horizontal="center"/>
    </xf>
    <xf numFmtId="41" fontId="147" fillId="0" borderId="0" xfId="3685" applyFont="1" applyFill="1" applyBorder="1" applyAlignment="1">
      <alignment horizontal="center" wrapText="1"/>
    </xf>
    <xf numFmtId="0" fontId="184" fillId="3" borderId="0" xfId="0" applyFont="1" applyFill="1" applyAlignment="1">
      <alignment horizontal="center" vertical="center" wrapText="1"/>
    </xf>
    <xf numFmtId="0" fontId="1" fillId="3" borderId="0" xfId="0" applyFont="1" applyFill="1"/>
    <xf numFmtId="41" fontId="161" fillId="0" borderId="40" xfId="3685" applyFont="1" applyFill="1" applyBorder="1" applyAlignment="1">
      <alignment horizontal="center" vertical="center"/>
    </xf>
    <xf numFmtId="41" fontId="161" fillId="0" borderId="0" xfId="3685" applyFont="1" applyFill="1" applyBorder="1" applyAlignment="1">
      <alignment horizontal="center" vertical="center"/>
    </xf>
    <xf numFmtId="41" fontId="147" fillId="3" borderId="0" xfId="0" applyNumberFormat="1" applyFont="1" applyFill="1"/>
    <xf numFmtId="171" fontId="147" fillId="3" borderId="0" xfId="0" applyNumberFormat="1" applyFont="1" applyFill="1"/>
    <xf numFmtId="3" fontId="185" fillId="3" borderId="0" xfId="0" applyNumberFormat="1" applyFont="1" applyFill="1" applyAlignment="1">
      <alignment horizontal="right" wrapText="1"/>
    </xf>
    <xf numFmtId="3" fontId="147" fillId="3" borderId="0" xfId="0" applyNumberFormat="1" applyFont="1" applyFill="1"/>
    <xf numFmtId="3" fontId="153" fillId="3" borderId="0" xfId="0" applyNumberFormat="1" applyFont="1" applyFill="1" applyAlignment="1">
      <alignment horizontal="right" wrapText="1"/>
    </xf>
    <xf numFmtId="0" fontId="153" fillId="3" borderId="0" xfId="0" applyFont="1" applyFill="1" applyAlignment="1">
      <alignment wrapText="1"/>
    </xf>
    <xf numFmtId="171" fontId="153" fillId="3" borderId="0" xfId="0" applyNumberFormat="1" applyFont="1" applyFill="1" applyAlignment="1">
      <alignment horizontal="right" wrapText="1"/>
    </xf>
    <xf numFmtId="3" fontId="151" fillId="3" borderId="0" xfId="0" applyNumberFormat="1" applyFont="1" applyFill="1" applyAlignment="1">
      <alignment horizontal="right" wrapText="1"/>
    </xf>
    <xf numFmtId="0" fontId="159" fillId="3" borderId="0" xfId="0" applyFont="1" applyFill="1" applyAlignment="1">
      <alignment wrapText="1"/>
    </xf>
    <xf numFmtId="0" fontId="179" fillId="0" borderId="40" xfId="0" applyFont="1" applyBorder="1" applyAlignment="1">
      <alignment horizontal="center" vertical="center"/>
    </xf>
    <xf numFmtId="41" fontId="179" fillId="0" borderId="40" xfId="3685" applyFont="1" applyFill="1" applyBorder="1" applyAlignment="1">
      <alignment horizontal="center" vertical="center"/>
    </xf>
    <xf numFmtId="41" fontId="179" fillId="0" borderId="0" xfId="3685" applyFont="1" applyFill="1" applyBorder="1" applyAlignment="1">
      <alignment horizontal="center" vertical="center"/>
    </xf>
    <xf numFmtId="17" fontId="177" fillId="87" borderId="39" xfId="0" quotePrefix="1" applyNumberFormat="1" applyFont="1" applyFill="1" applyBorder="1" applyAlignment="1">
      <alignment horizontal="center" vertical="center" wrapText="1"/>
    </xf>
    <xf numFmtId="17" fontId="177" fillId="0" borderId="0" xfId="0" quotePrefix="1" applyNumberFormat="1" applyFont="1" applyAlignment="1">
      <alignment horizontal="center" vertical="center" wrapText="1"/>
    </xf>
    <xf numFmtId="41" fontId="179" fillId="0" borderId="0" xfId="3685" applyFont="1" applyFill="1" applyBorder="1" applyAlignment="1">
      <alignment horizontal="right"/>
    </xf>
    <xf numFmtId="171" fontId="179" fillId="0" borderId="0" xfId="3684" applyNumberFormat="1" applyFont="1" applyFill="1" applyBorder="1" applyAlignment="1">
      <alignment horizontal="center" wrapText="1"/>
    </xf>
    <xf numFmtId="41" fontId="179" fillId="0" borderId="0" xfId="3685" applyFont="1" applyFill="1" applyBorder="1" applyAlignment="1">
      <alignment horizontal="right" wrapText="1"/>
    </xf>
    <xf numFmtId="41" fontId="179" fillId="0" borderId="0" xfId="3685" applyFont="1" applyFill="1" applyBorder="1" applyAlignment="1">
      <alignment horizontal="right" vertical="center"/>
    </xf>
    <xf numFmtId="171" fontId="179" fillId="0" borderId="0" xfId="3684" applyNumberFormat="1" applyFont="1" applyFill="1" applyBorder="1" applyAlignment="1">
      <alignment horizontal="center" vertical="center" wrapText="1"/>
    </xf>
    <xf numFmtId="41" fontId="179" fillId="0" borderId="0" xfId="3685" applyFont="1" applyFill="1" applyBorder="1" applyAlignment="1">
      <alignment horizontal="right" vertical="center" wrapText="1"/>
    </xf>
    <xf numFmtId="41" fontId="177" fillId="87" borderId="41" xfId="3685" applyFont="1" applyFill="1" applyBorder="1" applyAlignment="1">
      <alignment horizontal="right" vertical="center" wrapText="1"/>
    </xf>
    <xf numFmtId="171" fontId="177" fillId="87" borderId="41" xfId="3684" applyNumberFormat="1" applyFont="1" applyFill="1" applyBorder="1" applyAlignment="1">
      <alignment horizontal="center" vertical="center" wrapText="1"/>
    </xf>
    <xf numFmtId="171" fontId="177" fillId="0" borderId="0" xfId="3684" applyNumberFormat="1" applyFont="1" applyFill="1" applyBorder="1" applyAlignment="1">
      <alignment horizontal="center" vertical="center" wrapText="1"/>
    </xf>
    <xf numFmtId="171" fontId="177" fillId="87" borderId="39" xfId="3684" applyNumberFormat="1" applyFont="1" applyFill="1" applyBorder="1" applyAlignment="1">
      <alignment horizontal="right" wrapText="1"/>
    </xf>
    <xf numFmtId="171" fontId="177" fillId="87" borderId="39" xfId="3684" applyNumberFormat="1" applyFont="1" applyFill="1" applyBorder="1" applyAlignment="1">
      <alignment horizontal="center" wrapText="1"/>
    </xf>
    <xf numFmtId="171" fontId="177" fillId="0" borderId="0" xfId="3684" applyNumberFormat="1" applyFont="1" applyFill="1" applyBorder="1" applyAlignment="1">
      <alignment horizontal="center" wrapText="1"/>
    </xf>
    <xf numFmtId="171" fontId="179" fillId="0" borderId="0" xfId="3684" applyNumberFormat="1" applyFont="1" applyFill="1" applyBorder="1" applyAlignment="1">
      <alignment horizontal="right" wrapText="1"/>
    </xf>
    <xf numFmtId="171" fontId="179" fillId="0" borderId="0" xfId="3684" applyNumberFormat="1" applyFont="1" applyFill="1" applyBorder="1" applyAlignment="1">
      <alignment horizontal="right" vertical="center" wrapText="1"/>
    </xf>
    <xf numFmtId="171" fontId="177" fillId="87" borderId="41" xfId="3684" applyNumberFormat="1" applyFont="1" applyFill="1" applyBorder="1" applyAlignment="1">
      <alignment horizontal="right" vertical="center" wrapText="1"/>
    </xf>
    <xf numFmtId="171" fontId="161" fillId="0" borderId="0" xfId="3684" applyNumberFormat="1" applyFont="1" applyFill="1" applyBorder="1" applyAlignment="1">
      <alignment horizontal="right" vertical="center"/>
    </xf>
    <xf numFmtId="171" fontId="177" fillId="0" borderId="0" xfId="3684" applyNumberFormat="1" applyFont="1" applyFill="1" applyBorder="1" applyAlignment="1">
      <alignment horizontal="right" vertical="center" wrapText="1"/>
    </xf>
    <xf numFmtId="171" fontId="177" fillId="0" borderId="0" xfId="3684" applyNumberFormat="1" applyFont="1" applyFill="1" applyBorder="1" applyAlignment="1">
      <alignment horizontal="right" wrapText="1"/>
    </xf>
    <xf numFmtId="0" fontId="187" fillId="3" borderId="0" xfId="0" applyFont="1" applyFill="1"/>
    <xf numFmtId="0" fontId="188" fillId="3" borderId="0" xfId="0" applyFont="1" applyFill="1"/>
    <xf numFmtId="0" fontId="189" fillId="3" borderId="0" xfId="0" applyFont="1" applyFill="1"/>
    <xf numFmtId="0" fontId="145" fillId="0" borderId="0" xfId="0" applyFont="1" applyAlignment="1">
      <alignment horizontal="left" vertical="center" wrapText="1"/>
    </xf>
    <xf numFmtId="171" fontId="145" fillId="0" borderId="0" xfId="3684" applyNumberFormat="1" applyFont="1" applyBorder="1" applyAlignment="1">
      <alignment horizontal="center" vertical="center" wrapText="1"/>
    </xf>
    <xf numFmtId="0" fontId="190" fillId="3" borderId="0" xfId="0" applyFont="1" applyFill="1"/>
    <xf numFmtId="3" fontId="190" fillId="3" borderId="0" xfId="0" applyNumberFormat="1" applyFont="1" applyFill="1" applyAlignment="1">
      <alignment horizontal="center" wrapText="1"/>
    </xf>
    <xf numFmtId="171" fontId="190" fillId="0" borderId="0" xfId="0" applyNumberFormat="1" applyFont="1" applyAlignment="1">
      <alignment horizontal="center" wrapText="1"/>
    </xf>
    <xf numFmtId="171" fontId="190" fillId="3" borderId="0" xfId="0" applyNumberFormat="1" applyFont="1" applyFill="1" applyAlignment="1">
      <alignment horizontal="center" wrapText="1"/>
    </xf>
    <xf numFmtId="250" fontId="158" fillId="0" borderId="40" xfId="3685" applyNumberFormat="1" applyFont="1" applyBorder="1" applyAlignment="1">
      <alignment horizontal="center" vertical="center"/>
    </xf>
    <xf numFmtId="171" fontId="158" fillId="0" borderId="0" xfId="3684" applyNumberFormat="1" applyFont="1" applyAlignment="1">
      <alignment horizontal="center" vertical="center"/>
    </xf>
    <xf numFmtId="171" fontId="158" fillId="0" borderId="40" xfId="3684" applyNumberFormat="1" applyFont="1" applyBorder="1" applyAlignment="1">
      <alignment horizontal="center" vertical="center"/>
    </xf>
    <xf numFmtId="250" fontId="157" fillId="0" borderId="0" xfId="3685" applyNumberFormat="1" applyFont="1" applyAlignment="1">
      <alignment horizontal="center" vertical="center"/>
    </xf>
    <xf numFmtId="171" fontId="157" fillId="0" borderId="0" xfId="3684" applyNumberFormat="1" applyFont="1" applyAlignment="1">
      <alignment horizontal="center" vertical="center"/>
    </xf>
    <xf numFmtId="0" fontId="191" fillId="3" borderId="0" xfId="0" applyFont="1" applyFill="1"/>
    <xf numFmtId="170" fontId="191" fillId="3" borderId="0" xfId="1" applyNumberFormat="1" applyFont="1" applyFill="1" applyBorder="1" applyAlignment="1">
      <alignment horizontal="center"/>
    </xf>
    <xf numFmtId="171" fontId="191" fillId="0" borderId="0" xfId="3684" applyNumberFormat="1" applyFont="1" applyFill="1" applyBorder="1" applyAlignment="1">
      <alignment horizontal="center"/>
    </xf>
    <xf numFmtId="171" fontId="191" fillId="3" borderId="0" xfId="3684" applyNumberFormat="1" applyFont="1" applyFill="1" applyBorder="1" applyAlignment="1">
      <alignment horizontal="center"/>
    </xf>
    <xf numFmtId="0" fontId="193" fillId="3" borderId="0" xfId="0" applyFont="1" applyFill="1"/>
    <xf numFmtId="0" fontId="193" fillId="3" borderId="0" xfId="0" applyFont="1" applyFill="1" applyAlignment="1">
      <alignment horizontal="center"/>
    </xf>
    <xf numFmtId="0" fontId="193" fillId="0" borderId="0" xfId="0" applyFont="1" applyAlignment="1">
      <alignment horizontal="center"/>
    </xf>
    <xf numFmtId="0" fontId="194" fillId="3" borderId="0" xfId="0" applyFont="1" applyFill="1" applyAlignment="1">
      <alignment horizontal="left"/>
    </xf>
    <xf numFmtId="0" fontId="194" fillId="3" borderId="0" xfId="0" applyFont="1" applyFill="1" applyAlignment="1">
      <alignment horizontal="center"/>
    </xf>
    <xf numFmtId="0" fontId="194" fillId="0" borderId="0" xfId="0" applyFont="1" applyAlignment="1">
      <alignment horizontal="center"/>
    </xf>
    <xf numFmtId="0" fontId="196" fillId="0" borderId="0" xfId="0" applyFont="1"/>
    <xf numFmtId="0" fontId="147" fillId="0" borderId="0" xfId="0" applyFont="1" applyAlignment="1">
      <alignment wrapText="1"/>
    </xf>
    <xf numFmtId="41" fontId="147" fillId="0" borderId="0" xfId="3685" applyFont="1" applyAlignment="1">
      <alignment wrapText="1"/>
    </xf>
    <xf numFmtId="0" fontId="158" fillId="0" borderId="45" xfId="0" applyFont="1" applyBorder="1" applyAlignment="1">
      <alignment vertical="center"/>
    </xf>
    <xf numFmtId="250" fontId="158" fillId="0" borderId="45" xfId="3685" applyNumberFormat="1" applyFont="1" applyFill="1" applyBorder="1" applyAlignment="1">
      <alignment horizontal="center" vertical="center"/>
    </xf>
    <xf numFmtId="171" fontId="158" fillId="0" borderId="45" xfId="3684" applyNumberFormat="1" applyFont="1" applyFill="1" applyBorder="1" applyAlignment="1">
      <alignment horizontal="center" vertical="center"/>
    </xf>
    <xf numFmtId="41" fontId="147" fillId="0" borderId="0" xfId="3685" applyFont="1"/>
    <xf numFmtId="250" fontId="158" fillId="0" borderId="45" xfId="3685" applyNumberFormat="1" applyFont="1" applyBorder="1" applyAlignment="1">
      <alignment horizontal="center" vertical="center"/>
    </xf>
    <xf numFmtId="171" fontId="158" fillId="0" borderId="45" xfId="3684" applyNumberFormat="1" applyFont="1" applyBorder="1" applyAlignment="1">
      <alignment horizontal="center" vertical="center"/>
    </xf>
    <xf numFmtId="0" fontId="158" fillId="0" borderId="46" xfId="0" applyFont="1" applyBorder="1" applyAlignment="1">
      <alignment vertical="center"/>
    </xf>
    <xf numFmtId="250" fontId="158" fillId="0" borderId="46" xfId="3685" applyNumberFormat="1" applyFont="1" applyBorder="1" applyAlignment="1">
      <alignment horizontal="center" vertical="center"/>
    </xf>
    <xf numFmtId="171" fontId="158" fillId="0" borderId="46" xfId="3684" applyNumberFormat="1" applyFont="1" applyBorder="1" applyAlignment="1">
      <alignment horizontal="center" vertical="center"/>
    </xf>
    <xf numFmtId="0" fontId="197" fillId="0" borderId="0" xfId="0" applyFont="1"/>
    <xf numFmtId="41" fontId="159" fillId="3" borderId="0" xfId="0" applyNumberFormat="1" applyFont="1" applyFill="1" applyAlignment="1">
      <alignment horizontal="center"/>
    </xf>
    <xf numFmtId="0" fontId="159" fillId="0" borderId="0" xfId="0" applyFont="1" applyAlignment="1">
      <alignment horizontal="center"/>
    </xf>
    <xf numFmtId="0" fontId="159" fillId="3" borderId="0" xfId="0" applyFont="1" applyFill="1" applyAlignment="1">
      <alignment horizontal="center"/>
    </xf>
    <xf numFmtId="0" fontId="166" fillId="89" borderId="40" xfId="0" applyFont="1" applyFill="1" applyBorder="1" applyAlignment="1">
      <alignment horizontal="center" vertical="center" wrapText="1"/>
    </xf>
    <xf numFmtId="0" fontId="147" fillId="0" borderId="0" xfId="0" applyFont="1" applyAlignment="1">
      <alignment horizontal="left" vertical="center" indent="2"/>
    </xf>
    <xf numFmtId="3" fontId="147" fillId="0" borderId="0" xfId="1" applyNumberFormat="1" applyFont="1" applyFill="1" applyBorder="1" applyAlignment="1">
      <alignment horizontal="right" vertical="center"/>
    </xf>
    <xf numFmtId="0" fontId="159" fillId="3" borderId="0" xfId="0" applyFont="1" applyFill="1" applyAlignment="1">
      <alignment vertical="center"/>
    </xf>
    <xf numFmtId="0" fontId="166" fillId="89" borderId="40" xfId="0" applyFont="1" applyFill="1" applyBorder="1" applyAlignment="1">
      <alignment horizontal="left" vertical="center" indent="1"/>
    </xf>
    <xf numFmtId="9" fontId="166" fillId="89" borderId="40" xfId="3684" applyFont="1" applyFill="1" applyBorder="1" applyAlignment="1">
      <alignment horizontal="right" vertical="center"/>
    </xf>
    <xf numFmtId="171" fontId="166" fillId="89" borderId="40" xfId="3685" applyNumberFormat="1" applyFont="1" applyFill="1" applyBorder="1" applyAlignment="1">
      <alignment horizontal="right" vertical="center"/>
    </xf>
    <xf numFmtId="3" fontId="159" fillId="3" borderId="0" xfId="0" applyNumberFormat="1" applyFont="1" applyFill="1"/>
    <xf numFmtId="3" fontId="166" fillId="89" borderId="48" xfId="1" applyNumberFormat="1" applyFont="1" applyFill="1" applyBorder="1" applyAlignment="1">
      <alignment horizontal="right" vertical="center"/>
    </xf>
    <xf numFmtId="171" fontId="166" fillId="89" borderId="48" xfId="3684" applyNumberFormat="1" applyFont="1" applyFill="1" applyBorder="1" applyAlignment="1">
      <alignment horizontal="right" vertical="center"/>
    </xf>
    <xf numFmtId="3" fontId="199" fillId="3" borderId="34" xfId="0" applyNumberFormat="1" applyFont="1" applyFill="1" applyBorder="1" applyAlignment="1">
      <alignment wrapText="1"/>
    </xf>
    <xf numFmtId="0" fontId="172" fillId="3" borderId="34" xfId="0" applyFont="1" applyFill="1" applyBorder="1"/>
    <xf numFmtId="0" fontId="200" fillId="3" borderId="34" xfId="0" applyFont="1" applyFill="1" applyBorder="1"/>
    <xf numFmtId="0" fontId="200" fillId="3" borderId="0" xfId="0" applyFont="1" applyFill="1"/>
    <xf numFmtId="0" fontId="201" fillId="3" borderId="34" xfId="0" applyFont="1" applyFill="1" applyBorder="1"/>
    <xf numFmtId="0" fontId="159" fillId="3" borderId="34" xfId="0" applyFont="1" applyFill="1" applyBorder="1"/>
    <xf numFmtId="3" fontId="171" fillId="3" borderId="0" xfId="0" applyNumberFormat="1" applyFont="1" applyFill="1" applyAlignment="1">
      <alignment wrapText="1"/>
    </xf>
    <xf numFmtId="0" fontId="173" fillId="3" borderId="0" xfId="0" applyFont="1" applyFill="1"/>
    <xf numFmtId="0" fontId="174" fillId="3" borderId="0" xfId="0" applyFont="1" applyFill="1"/>
    <xf numFmtId="17" fontId="163" fillId="87" borderId="42" xfId="0" applyNumberFormat="1" applyFont="1" applyFill="1" applyBorder="1" applyAlignment="1">
      <alignment horizontal="center" vertical="center" wrapText="1"/>
    </xf>
    <xf numFmtId="0" fontId="202" fillId="0" borderId="0" xfId="0" applyFont="1" applyAlignment="1">
      <alignment horizontal="center" vertical="center" wrapText="1"/>
    </xf>
    <xf numFmtId="0" fontId="163" fillId="87" borderId="37" xfId="0" applyFont="1" applyFill="1" applyBorder="1" applyAlignment="1">
      <alignment horizontal="center" vertical="center" wrapText="1"/>
    </xf>
    <xf numFmtId="0" fontId="159" fillId="0" borderId="0" xfId="0" applyFont="1" applyAlignment="1">
      <alignment vertical="center" wrapText="1"/>
    </xf>
    <xf numFmtId="41" fontId="159" fillId="0" borderId="0" xfId="3685" applyFont="1" applyBorder="1" applyAlignment="1">
      <alignment horizontal="right" vertical="center" wrapText="1"/>
    </xf>
    <xf numFmtId="171" fontId="159" fillId="0" borderId="0" xfId="3684" applyNumberFormat="1" applyFont="1" applyFill="1" applyBorder="1" applyAlignment="1">
      <alignment horizontal="right" vertical="center" wrapText="1"/>
    </xf>
    <xf numFmtId="0" fontId="167" fillId="0" borderId="40" xfId="0" applyFont="1" applyBorder="1" applyAlignment="1">
      <alignment horizontal="left" vertical="center" wrapText="1"/>
    </xf>
    <xf numFmtId="41" fontId="167" fillId="0" borderId="40" xfId="3685" applyFont="1" applyBorder="1" applyAlignment="1">
      <alignment horizontal="center" vertical="center"/>
    </xf>
    <xf numFmtId="171" fontId="163" fillId="0" borderId="0" xfId="3684" applyNumberFormat="1" applyFont="1" applyFill="1" applyBorder="1" applyAlignment="1">
      <alignment horizontal="right" vertical="center" wrapText="1"/>
    </xf>
    <xf numFmtId="0" fontId="166" fillId="89" borderId="40" xfId="0" applyFont="1" applyFill="1" applyBorder="1" applyAlignment="1">
      <alignment horizontal="left" vertical="center" wrapText="1" indent="1"/>
    </xf>
    <xf numFmtId="3" fontId="166" fillId="89" borderId="40" xfId="3685" applyNumberFormat="1" applyFont="1" applyFill="1" applyBorder="1" applyAlignment="1">
      <alignment horizontal="right" vertical="center" wrapText="1"/>
    </xf>
    <xf numFmtId="0" fontId="159" fillId="3" borderId="36" xfId="0" applyFont="1" applyFill="1" applyBorder="1"/>
    <xf numFmtId="171" fontId="163" fillId="87" borderId="40" xfId="3684" applyNumberFormat="1" applyFont="1" applyFill="1" applyBorder="1" applyAlignment="1">
      <alignment horizontal="right" vertical="center" wrapText="1"/>
    </xf>
    <xf numFmtId="0" fontId="203" fillId="0" borderId="0" xfId="0" applyFont="1"/>
    <xf numFmtId="0" fontId="204" fillId="0" borderId="0" xfId="0" applyFont="1" applyAlignment="1">
      <alignment horizontal="center" vertical="center" wrapText="1"/>
    </xf>
    <xf numFmtId="0" fontId="204" fillId="0" borderId="39" xfId="0" applyFont="1" applyBorder="1" applyAlignment="1">
      <alignment horizontal="center" vertical="center" wrapText="1"/>
    </xf>
    <xf numFmtId="17" fontId="163" fillId="87" borderId="39" xfId="0" applyNumberFormat="1" applyFont="1" applyFill="1" applyBorder="1" applyAlignment="1">
      <alignment horizontal="center" vertical="center" wrapText="1"/>
    </xf>
    <xf numFmtId="17" fontId="163" fillId="87" borderId="43" xfId="0" applyNumberFormat="1" applyFont="1" applyFill="1" applyBorder="1" applyAlignment="1">
      <alignment horizontal="center" vertical="center" wrapText="1"/>
    </xf>
    <xf numFmtId="0" fontId="205" fillId="0" borderId="0" xfId="0" applyFont="1" applyAlignment="1">
      <alignment vertical="center" wrapText="1"/>
    </xf>
    <xf numFmtId="41" fontId="205" fillId="0" borderId="0" xfId="3685" applyFont="1" applyFill="1" applyBorder="1" applyAlignment="1">
      <alignment horizontal="center" vertical="center" wrapText="1"/>
    </xf>
    <xf numFmtId="171" fontId="205" fillId="0" borderId="0" xfId="3684" applyNumberFormat="1" applyFont="1" applyFill="1" applyBorder="1" applyAlignment="1">
      <alignment horizontal="center" vertical="center" wrapText="1"/>
    </xf>
    <xf numFmtId="41" fontId="206" fillId="87" borderId="0" xfId="3685" applyFont="1" applyFill="1" applyBorder="1" applyAlignment="1">
      <alignment horizontal="left"/>
    </xf>
    <xf numFmtId="0" fontId="179" fillId="3" borderId="0" xfId="0" applyFont="1" applyFill="1"/>
    <xf numFmtId="0" fontId="179" fillId="88" borderId="0" xfId="0" applyFont="1" applyFill="1" applyAlignment="1">
      <alignment horizontal="left" vertical="center" indent="2"/>
    </xf>
    <xf numFmtId="17" fontId="207" fillId="88" borderId="49" xfId="0" applyNumberFormat="1" applyFont="1" applyFill="1" applyBorder="1" applyAlignment="1">
      <alignment horizontal="center" vertical="center" wrapText="1"/>
    </xf>
    <xf numFmtId="0" fontId="208" fillId="0" borderId="0" xfId="0" applyFont="1"/>
    <xf numFmtId="0" fontId="209" fillId="0" borderId="0" xfId="0" applyFont="1" applyAlignment="1">
      <alignment vertical="center" wrapText="1"/>
    </xf>
    <xf numFmtId="17" fontId="207" fillId="0" borderId="0" xfId="0" applyNumberFormat="1" applyFont="1" applyAlignment="1">
      <alignment horizontal="center" vertical="center" wrapText="1"/>
    </xf>
    <xf numFmtId="17" fontId="207" fillId="0" borderId="0" xfId="0" quotePrefix="1" applyNumberFormat="1" applyFont="1" applyAlignment="1">
      <alignment horizontal="center" vertical="center" wrapText="1"/>
    </xf>
    <xf numFmtId="0" fontId="179" fillId="0" borderId="0" xfId="0" applyFont="1"/>
    <xf numFmtId="41" fontId="206" fillId="87" borderId="0" xfId="3685" applyFont="1" applyFill="1" applyBorder="1" applyAlignment="1">
      <alignment horizontal="right"/>
    </xf>
    <xf numFmtId="17" fontId="210" fillId="0" borderId="0" xfId="0" applyNumberFormat="1" applyFont="1" applyAlignment="1">
      <alignment horizontal="center" vertical="center" wrapText="1"/>
    </xf>
    <xf numFmtId="0" fontId="209" fillId="0" borderId="49" xfId="0" applyFont="1" applyBorder="1" applyAlignment="1">
      <alignment vertical="center" wrapText="1"/>
    </xf>
    <xf numFmtId="0" fontId="211" fillId="0" borderId="0" xfId="0" applyFont="1"/>
    <xf numFmtId="0" fontId="212" fillId="0" borderId="40" xfId="0" applyFont="1" applyBorder="1" applyAlignment="1">
      <alignment horizontal="left" vertical="center" wrapText="1"/>
    </xf>
    <xf numFmtId="41" fontId="212" fillId="0" borderId="40" xfId="3685" applyFont="1" applyFill="1" applyBorder="1" applyAlignment="1">
      <alignment horizontal="left" vertical="center" wrapText="1"/>
    </xf>
    <xf numFmtId="171" fontId="212" fillId="0" borderId="40" xfId="3684" applyNumberFormat="1" applyFont="1" applyFill="1" applyBorder="1" applyAlignment="1">
      <alignment horizontal="center" vertical="center" wrapText="1"/>
    </xf>
    <xf numFmtId="0" fontId="213" fillId="0" borderId="0" xfId="0" applyFont="1"/>
    <xf numFmtId="0" fontId="211" fillId="3" borderId="0" xfId="0" applyFont="1" applyFill="1"/>
    <xf numFmtId="0" fontId="207" fillId="0" borderId="0" xfId="0" applyFont="1" applyAlignment="1">
      <alignment horizontal="center" vertical="center" wrapText="1"/>
    </xf>
    <xf numFmtId="227" fontId="179" fillId="88" borderId="0" xfId="3685" applyNumberFormat="1" applyFont="1" applyFill="1" applyBorder="1" applyAlignment="1">
      <alignment horizontal="center" vertical="center"/>
    </xf>
    <xf numFmtId="0" fontId="179" fillId="0" borderId="0" xfId="0" applyFont="1" applyAlignment="1">
      <alignment horizontal="left" vertical="center" indent="2"/>
    </xf>
    <xf numFmtId="41" fontId="207" fillId="0" borderId="0" xfId="3685" applyFont="1" applyFill="1" applyBorder="1" applyAlignment="1">
      <alignment horizontal="right"/>
    </xf>
    <xf numFmtId="0" fontId="212" fillId="0" borderId="48" xfId="0" applyFont="1" applyBorder="1" applyAlignment="1">
      <alignment horizontal="left" vertical="center" indent="1"/>
    </xf>
    <xf numFmtId="3" fontId="212" fillId="0" borderId="48" xfId="1" applyNumberFormat="1" applyFont="1" applyFill="1" applyBorder="1" applyAlignment="1">
      <alignment horizontal="right" vertical="center"/>
    </xf>
    <xf numFmtId="171" fontId="212" fillId="0" borderId="48" xfId="3684" applyNumberFormat="1" applyFont="1" applyFill="1" applyBorder="1" applyAlignment="1">
      <alignment horizontal="right" vertical="center"/>
    </xf>
    <xf numFmtId="0" fontId="214" fillId="0" borderId="0" xfId="0" applyFont="1"/>
    <xf numFmtId="0" fontId="212" fillId="0" borderId="40" xfId="0" applyFont="1" applyBorder="1" applyAlignment="1">
      <alignment horizontal="left" vertical="center" indent="1"/>
    </xf>
    <xf numFmtId="0" fontId="215" fillId="0" borderId="0" xfId="0" applyFont="1"/>
    <xf numFmtId="250" fontId="212" fillId="0" borderId="45" xfId="3685" applyNumberFormat="1" applyFont="1" applyFill="1" applyBorder="1" applyAlignment="1">
      <alignment horizontal="center" vertical="center" wrapText="1"/>
    </xf>
    <xf numFmtId="0" fontId="212" fillId="0" borderId="45" xfId="0" applyFont="1" applyBorder="1" applyAlignment="1">
      <alignment horizontal="left" vertical="center" wrapText="1"/>
    </xf>
    <xf numFmtId="171" fontId="212" fillId="0" borderId="0" xfId="3684" applyNumberFormat="1" applyFont="1" applyFill="1" applyBorder="1" applyAlignment="1">
      <alignment horizontal="center" vertical="center" wrapText="1"/>
    </xf>
    <xf numFmtId="171" fontId="212" fillId="0" borderId="45" xfId="3684" applyNumberFormat="1" applyFont="1" applyFill="1" applyBorder="1" applyAlignment="1">
      <alignment horizontal="center" vertical="center" wrapText="1"/>
    </xf>
    <xf numFmtId="0" fontId="212" fillId="0" borderId="47" xfId="0" applyFont="1" applyBorder="1" applyAlignment="1">
      <alignment horizontal="left" vertical="center" wrapText="1"/>
    </xf>
    <xf numFmtId="171" fontId="212" fillId="0" borderId="47" xfId="3684" applyNumberFormat="1" applyFont="1" applyBorder="1" applyAlignment="1">
      <alignment horizontal="center" vertical="center" wrapText="1"/>
    </xf>
    <xf numFmtId="171" fontId="212" fillId="0" borderId="0" xfId="3684" applyNumberFormat="1" applyFont="1" applyAlignment="1">
      <alignment horizontal="center" vertical="center" wrapText="1"/>
    </xf>
    <xf numFmtId="0" fontId="216" fillId="0" borderId="0" xfId="0" applyFont="1"/>
    <xf numFmtId="0" fontId="211" fillId="0" borderId="0" xfId="0" applyFont="1" applyAlignment="1">
      <alignment vertical="center"/>
    </xf>
    <xf numFmtId="41" fontId="217" fillId="0" borderId="0" xfId="0" applyNumberFormat="1" applyFont="1" applyAlignment="1">
      <alignment vertical="center"/>
    </xf>
    <xf numFmtId="41" fontId="218" fillId="0" borderId="0" xfId="0" applyNumberFormat="1" applyFont="1" applyAlignment="1">
      <alignment vertical="center"/>
    </xf>
    <xf numFmtId="0" fontId="220" fillId="3" borderId="0" xfId="0" applyFont="1" applyFill="1"/>
    <xf numFmtId="9" fontId="179" fillId="0" borderId="0" xfId="0" applyNumberFormat="1" applyFont="1" applyAlignment="1">
      <alignment horizontal="right" wrapText="1"/>
    </xf>
    <xf numFmtId="9" fontId="179" fillId="0" borderId="0" xfId="3684" applyFont="1" applyFill="1" applyBorder="1" applyAlignment="1">
      <alignment horizontal="right" wrapText="1"/>
    </xf>
    <xf numFmtId="41" fontId="179" fillId="0" borderId="0" xfId="3685" applyFont="1" applyFill="1" applyBorder="1" applyAlignment="1">
      <alignment horizontal="center"/>
    </xf>
    <xf numFmtId="41" fontId="179" fillId="0" borderId="0" xfId="3685" applyFont="1" applyFill="1" applyBorder="1" applyAlignment="1">
      <alignment horizontal="center" wrapText="1"/>
    </xf>
    <xf numFmtId="3" fontId="223" fillId="3" borderId="34" xfId="0" applyNumberFormat="1" applyFont="1" applyFill="1" applyBorder="1" applyAlignment="1">
      <alignment wrapText="1"/>
    </xf>
    <xf numFmtId="0" fontId="224" fillId="3" borderId="34" xfId="0" applyFont="1" applyFill="1" applyBorder="1"/>
    <xf numFmtId="0" fontId="224" fillId="3" borderId="0" xfId="0" applyFont="1" applyFill="1"/>
    <xf numFmtId="0" fontId="225" fillId="3" borderId="34" xfId="0" applyFont="1" applyFill="1" applyBorder="1"/>
    <xf numFmtId="0" fontId="169" fillId="3" borderId="34" xfId="0" applyFont="1" applyFill="1" applyBorder="1"/>
    <xf numFmtId="3" fontId="223" fillId="3" borderId="0" xfId="0" applyNumberFormat="1" applyFont="1" applyFill="1" applyAlignment="1">
      <alignment wrapText="1"/>
    </xf>
    <xf numFmtId="0" fontId="224" fillId="3" borderId="0" xfId="0" applyFont="1" applyFill="1" applyAlignment="1">
      <alignment horizontal="left" wrapText="1"/>
    </xf>
    <xf numFmtId="0" fontId="225" fillId="3" borderId="0" xfId="0" applyFont="1" applyFill="1"/>
    <xf numFmtId="0" fontId="169" fillId="3" borderId="0" xfId="0" applyFont="1" applyFill="1" applyAlignment="1">
      <alignment vertical="center"/>
    </xf>
    <xf numFmtId="0" fontId="207" fillId="0" borderId="0" xfId="0" applyFont="1" applyAlignment="1">
      <alignment horizontal="left" vertical="center" wrapText="1"/>
    </xf>
    <xf numFmtId="0" fontId="207" fillId="88" borderId="0" xfId="0" quotePrefix="1" applyFont="1" applyFill="1" applyAlignment="1">
      <alignment horizontal="center" vertical="center" wrapText="1"/>
    </xf>
    <xf numFmtId="0" fontId="207" fillId="0" borderId="0" xfId="0" quotePrefix="1" applyFont="1" applyAlignment="1">
      <alignment horizontal="center" vertical="center" wrapText="1"/>
    </xf>
    <xf numFmtId="170" fontId="179" fillId="88" borderId="50" xfId="1" applyNumberFormat="1" applyFont="1" applyFill="1" applyBorder="1" applyAlignment="1">
      <alignment horizontal="left" vertical="center" wrapText="1"/>
    </xf>
    <xf numFmtId="41" fontId="179" fillId="0" borderId="50" xfId="3685" applyFont="1" applyFill="1" applyBorder="1" applyAlignment="1">
      <alignment vertical="center" wrapText="1"/>
    </xf>
    <xf numFmtId="41" fontId="179" fillId="0" borderId="0" xfId="3685" applyFont="1" applyFill="1" applyBorder="1" applyAlignment="1">
      <alignment vertical="center" wrapText="1"/>
    </xf>
    <xf numFmtId="41" fontId="207" fillId="0" borderId="50" xfId="3685" applyFont="1" applyFill="1" applyBorder="1" applyAlignment="1">
      <alignment vertical="center" wrapText="1"/>
    </xf>
    <xf numFmtId="170" fontId="179" fillId="88" borderId="0" xfId="1" applyNumberFormat="1" applyFont="1" applyFill="1" applyBorder="1" applyAlignment="1">
      <alignment horizontal="left" vertical="center" wrapText="1"/>
    </xf>
    <xf numFmtId="41" fontId="207" fillId="0" borderId="0" xfId="3685" applyFont="1" applyFill="1" applyBorder="1" applyAlignment="1">
      <alignment vertical="center" wrapText="1"/>
    </xf>
    <xf numFmtId="41" fontId="207" fillId="0" borderId="49" xfId="3685" applyFont="1" applyFill="1" applyBorder="1" applyAlignment="1">
      <alignment vertical="center" wrapText="1"/>
    </xf>
    <xf numFmtId="0" fontId="207" fillId="0" borderId="48" xfId="0" applyFont="1" applyBorder="1" applyAlignment="1">
      <alignment horizontal="left" vertical="center" wrapText="1"/>
    </xf>
    <xf numFmtId="41" fontId="207" fillId="0" borderId="48" xfId="3685" applyFont="1" applyFill="1" applyBorder="1" applyAlignment="1">
      <alignment vertical="center" wrapText="1"/>
    </xf>
    <xf numFmtId="41" fontId="226" fillId="0" borderId="0" xfId="3685" applyFont="1" applyFill="1" applyBorder="1" applyAlignment="1"/>
    <xf numFmtId="170" fontId="207" fillId="88" borderId="0" xfId="1" applyNumberFormat="1" applyFont="1" applyFill="1" applyBorder="1" applyAlignment="1">
      <alignment horizontal="left" vertical="center" wrapText="1"/>
    </xf>
    <xf numFmtId="41" fontId="210" fillId="0" borderId="0" xfId="3685" applyFont="1" applyFill="1" applyBorder="1" applyAlignment="1">
      <alignment vertical="center" wrapText="1"/>
    </xf>
    <xf numFmtId="0" fontId="207" fillId="0" borderId="40" xfId="0" applyFont="1" applyBorder="1" applyAlignment="1">
      <alignment horizontal="left" vertical="center" wrapText="1"/>
    </xf>
    <xf numFmtId="41" fontId="207" fillId="0" borderId="40" xfId="3685" applyFont="1" applyFill="1" applyBorder="1" applyAlignment="1">
      <alignment vertical="center" wrapText="1"/>
    </xf>
    <xf numFmtId="0" fontId="227" fillId="3" borderId="0" xfId="0" applyFont="1" applyFill="1"/>
    <xf numFmtId="170" fontId="227" fillId="3" borderId="0" xfId="0" applyNumberFormat="1" applyFont="1" applyFill="1"/>
    <xf numFmtId="0" fontId="207" fillId="0" borderId="39" xfId="0" applyFont="1" applyBorder="1" applyAlignment="1">
      <alignment horizontal="left" vertical="center" wrapText="1"/>
    </xf>
    <xf numFmtId="0" fontId="207" fillId="88" borderId="39" xfId="0" quotePrefix="1" applyFont="1" applyFill="1" applyBorder="1" applyAlignment="1">
      <alignment horizontal="center" vertical="center" wrapText="1"/>
    </xf>
    <xf numFmtId="171" fontId="0" fillId="0" borderId="0" xfId="3684" applyNumberFormat="1" applyFont="1"/>
    <xf numFmtId="0" fontId="148" fillId="3" borderId="0" xfId="0" applyFont="1" applyFill="1" applyAlignment="1">
      <alignment horizontal="center" vertical="distributed" wrapText="1"/>
    </xf>
    <xf numFmtId="0" fontId="152" fillId="3" borderId="0" xfId="0" applyFont="1" applyFill="1" applyAlignment="1">
      <alignment horizontal="center" vertical="center" wrapText="1"/>
    </xf>
    <xf numFmtId="0" fontId="153" fillId="3" borderId="0" xfId="0" applyFont="1" applyFill="1" applyAlignment="1">
      <alignment horizontal="left"/>
    </xf>
    <xf numFmtId="0" fontId="161" fillId="88" borderId="0" xfId="0" applyFont="1" applyFill="1" applyAlignment="1">
      <alignment horizontal="center" vertical="center" wrapText="1"/>
    </xf>
    <xf numFmtId="0" fontId="221" fillId="3" borderId="34" xfId="0" applyFont="1" applyFill="1" applyBorder="1" applyAlignment="1">
      <alignment horizontal="left" wrapText="1"/>
    </xf>
    <xf numFmtId="0" fontId="221" fillId="3" borderId="0" xfId="0" applyFont="1" applyFill="1" applyAlignment="1">
      <alignment horizontal="left" wrapText="1"/>
    </xf>
    <xf numFmtId="0" fontId="162" fillId="0" borderId="0" xfId="0" applyFont="1" applyAlignment="1">
      <alignment horizontal="left" wrapText="1"/>
    </xf>
    <xf numFmtId="0" fontId="162" fillId="0" borderId="39" xfId="0" applyFont="1" applyBorder="1" applyAlignment="1">
      <alignment horizontal="left" wrapText="1"/>
    </xf>
    <xf numFmtId="17" fontId="161" fillId="0" borderId="39" xfId="0" quotePrefix="1" applyNumberFormat="1" applyFont="1" applyBorder="1" applyAlignment="1">
      <alignment horizontal="center" vertical="center" wrapText="1"/>
    </xf>
    <xf numFmtId="0" fontId="161" fillId="0" borderId="0" xfId="0" applyFont="1" applyAlignment="1">
      <alignment horizontal="center" vertical="center" wrapText="1"/>
    </xf>
    <xf numFmtId="17" fontId="161" fillId="0" borderId="0" xfId="0" quotePrefix="1" applyNumberFormat="1" applyFont="1" applyAlignment="1">
      <alignment horizontal="center" vertical="center" wrapText="1"/>
    </xf>
    <xf numFmtId="0" fontId="161" fillId="88" borderId="39" xfId="0" applyFont="1" applyFill="1" applyBorder="1" applyAlignment="1">
      <alignment horizontal="center" vertical="center" wrapText="1"/>
    </xf>
    <xf numFmtId="0" fontId="186" fillId="0" borderId="0" xfId="0" applyFont="1" applyAlignment="1">
      <alignment horizontal="left" wrapText="1"/>
    </xf>
    <xf numFmtId="0" fontId="186" fillId="0" borderId="39" xfId="0" applyFont="1" applyBorder="1" applyAlignment="1">
      <alignment horizontal="left" wrapText="1"/>
    </xf>
    <xf numFmtId="0" fontId="145" fillId="0" borderId="45" xfId="0" applyFont="1" applyBorder="1" applyAlignment="1">
      <alignment horizontal="center" vertical="center" wrapText="1"/>
    </xf>
    <xf numFmtId="171" fontId="212" fillId="0" borderId="47" xfId="3684" applyNumberFormat="1" applyFont="1" applyBorder="1" applyAlignment="1">
      <alignment horizontal="center" vertical="center" wrapText="1"/>
    </xf>
    <xf numFmtId="0" fontId="195" fillId="0" borderId="0" xfId="0" applyFont="1" applyAlignment="1">
      <alignment horizontal="center" wrapText="1"/>
    </xf>
    <xf numFmtId="0" fontId="145" fillId="0" borderId="0" xfId="0" applyFont="1" applyAlignment="1">
      <alignment vertical="center" wrapText="1"/>
    </xf>
    <xf numFmtId="0" fontId="145" fillId="0" borderId="0" xfId="0" applyFont="1" applyAlignment="1">
      <alignment horizontal="center" vertical="center" wrapText="1"/>
    </xf>
    <xf numFmtId="171" fontId="145" fillId="0" borderId="47" xfId="3684" applyNumberFormat="1" applyFont="1" applyBorder="1" applyAlignment="1">
      <alignment horizontal="center" vertical="center" wrapText="1"/>
    </xf>
    <xf numFmtId="0" fontId="145" fillId="0" borderId="44" xfId="0" applyFont="1" applyBorder="1" applyAlignment="1">
      <alignment vertical="center" wrapText="1"/>
    </xf>
    <xf numFmtId="0" fontId="192" fillId="0" borderId="0" xfId="0" applyFont="1" applyAlignment="1">
      <alignment vertical="center" wrapText="1"/>
    </xf>
    <xf numFmtId="0" fontId="192" fillId="0" borderId="44" xfId="0" applyFont="1" applyBorder="1" applyAlignment="1">
      <alignment vertical="center" wrapText="1"/>
    </xf>
    <xf numFmtId="0" fontId="212" fillId="0" borderId="0" xfId="0" applyFont="1" applyAlignment="1">
      <alignment horizontal="left" vertical="center" wrapText="1"/>
    </xf>
    <xf numFmtId="0" fontId="212" fillId="0" borderId="0" xfId="0" applyFont="1" applyAlignment="1">
      <alignment horizontal="center" vertical="center" wrapText="1"/>
    </xf>
    <xf numFmtId="0" fontId="167" fillId="0" borderId="0" xfId="0" applyFont="1" applyAlignment="1">
      <alignment horizontal="center" vertical="center" wrapText="1"/>
    </xf>
    <xf numFmtId="0" fontId="212" fillId="0" borderId="0" xfId="0" applyFont="1" applyAlignment="1">
      <alignment horizontal="left" vertical="center" wrapText="1" indent="2"/>
    </xf>
    <xf numFmtId="0" fontId="198" fillId="0" borderId="0" xfId="0" applyFont="1" applyAlignment="1">
      <alignment horizontal="center" vertical="center" wrapText="1"/>
    </xf>
    <xf numFmtId="0" fontId="212" fillId="0" borderId="0" xfId="0" applyFont="1" applyAlignment="1">
      <alignment vertical="center" wrapText="1"/>
    </xf>
    <xf numFmtId="0" fontId="207" fillId="88" borderId="0" xfId="0" applyFont="1" applyFill="1" applyAlignment="1">
      <alignment horizontal="center" vertical="center" wrapText="1"/>
    </xf>
    <xf numFmtId="0" fontId="166" fillId="89" borderId="38" xfId="0" applyFont="1" applyFill="1" applyBorder="1" applyAlignment="1">
      <alignment horizontal="center" vertical="center" wrapText="1"/>
    </xf>
    <xf numFmtId="0" fontId="166" fillId="89" borderId="37" xfId="0" applyFont="1" applyFill="1" applyBorder="1" applyAlignment="1">
      <alignment horizontal="center" vertical="center" wrapText="1"/>
    </xf>
    <xf numFmtId="0" fontId="163" fillId="0" borderId="0" xfId="0" applyFont="1" applyAlignment="1">
      <alignment horizontal="center" vertical="center" wrapText="1"/>
    </xf>
    <xf numFmtId="0" fontId="163" fillId="0" borderId="37" xfId="0" applyFont="1" applyBorder="1" applyAlignment="1">
      <alignment horizontal="center" vertical="center" wrapText="1"/>
    </xf>
    <xf numFmtId="0" fontId="207" fillId="2" borderId="37" xfId="0" applyFont="1" applyFill="1" applyBorder="1" applyAlignment="1">
      <alignment horizontal="center" vertical="center" wrapText="1"/>
    </xf>
    <xf numFmtId="1" fontId="135" fillId="4" borderId="0" xfId="0" applyNumberFormat="1" applyFont="1" applyFill="1" applyAlignment="1">
      <alignment horizontal="center"/>
    </xf>
    <xf numFmtId="3" fontId="135" fillId="4" borderId="0" xfId="0" applyNumberFormat="1" applyFont="1" applyFill="1" applyAlignment="1">
      <alignment horizontal="center"/>
    </xf>
  </cellXfs>
  <cellStyles count="3687">
    <cellStyle name="          _x000d__x000a_386grabber=VGA.3GR_x000d__x000a_" xfId="8" xr:uid="{00000000-0005-0000-0000-000000000000}"/>
    <cellStyle name="          _x000d__x000a_386grabber=VGA.3GR_x000d__x000a_ 2" xfId="9" xr:uid="{00000000-0005-0000-0000-000001000000}"/>
    <cellStyle name="          _x000d__x000a_386grabber=VGA.3GR_x000d__x000a_ 3" xfId="10" xr:uid="{00000000-0005-0000-0000-000002000000}"/>
    <cellStyle name="_x000a_386grabber=M" xfId="11" xr:uid="{00000000-0005-0000-0000-000003000000}"/>
    <cellStyle name="#,##-" xfId="12" xr:uid="{00000000-0005-0000-0000-000004000000}"/>
    <cellStyle name="#,##0" xfId="13" xr:uid="{00000000-0005-0000-0000-000005000000}"/>
    <cellStyle name="#,##0%" xfId="14" xr:uid="{00000000-0005-0000-0000-000006000000}"/>
    <cellStyle name="#,##0.0%" xfId="15" xr:uid="{00000000-0005-0000-0000-000007000000}"/>
    <cellStyle name="#,##0_),(#,##0)" xfId="16" xr:uid="{00000000-0005-0000-0000-000008000000}"/>
    <cellStyle name="%" xfId="17" xr:uid="{00000000-0005-0000-0000-000009000000}"/>
    <cellStyle name="% 2" xfId="18" xr:uid="{00000000-0005-0000-0000-00000A000000}"/>
    <cellStyle name="% 3" xfId="19" xr:uid="{00000000-0005-0000-0000-00000B000000}"/>
    <cellStyle name="%_31-03-2012 Notas IFRS CENCOSUD" xfId="20" xr:uid="{00000000-0005-0000-0000-00000C000000}"/>
    <cellStyle name="%_31-12-2011 Notas IFRS CENCOSUD" xfId="21" xr:uid="{00000000-0005-0000-0000-00000D000000}"/>
    <cellStyle name="%_31-12-2011 Notas IFRS CENCOSUD_Activos LP" xfId="3465" xr:uid="{00000000-0005-0000-0000-00000E000000}"/>
    <cellStyle name="%_31-12-2011 Notas IFRS CENCOSUD_F1 31-12-2011 Notas IFRS CENCOSUD" xfId="22" xr:uid="{00000000-0005-0000-0000-00000F000000}"/>
    <cellStyle name="%_31-12-2011 Notas IFRS CENCOSUD_F1 31-12-2011 Notas IFRS CENCOSUD_Activos LP" xfId="3466" xr:uid="{00000000-0005-0000-0000-000010000000}"/>
    <cellStyle name="%_Activos LP" xfId="3467" xr:uid="{00000000-0005-0000-0000-000011000000}"/>
    <cellStyle name="%_F1 31-12-2011 Notas IFRS CENCOSUD" xfId="23" xr:uid="{00000000-0005-0000-0000-000012000000}"/>
    <cellStyle name="%_F1 31-12-2011 Notas IFRS CENCOSUD_Activos LP" xfId="3468" xr:uid="{00000000-0005-0000-0000-000013000000}"/>
    <cellStyle name="_Adm. Central Dic 2011" xfId="3525" xr:uid="{00000000-0005-0000-0000-000014000000}"/>
    <cellStyle name="_Adm. Central Dic 2011_Hoja1" xfId="3526" xr:uid="{00000000-0005-0000-0000-000015000000}"/>
    <cellStyle name="_Adm. Central Dic 2011_INPUT" xfId="3527" xr:uid="{00000000-0005-0000-0000-000016000000}"/>
    <cellStyle name="_Adm. Central Dic 2011_Real 2012 DISTRIBUCIÓN Dic  Adm Central 17.01.2013" xfId="3528" xr:uid="{00000000-0005-0000-0000-000017000000}"/>
    <cellStyle name="_Adm. Central Dic 2011_Real 2012 DISTRIBUCIÓN Dic  Adm Central 17.01.2013_Hoja1" xfId="3529" xr:uid="{00000000-0005-0000-0000-000018000000}"/>
    <cellStyle name="_Adm. Central Dic 2011_Real 2012 DISTRIBUCIÓN Dic  Adm Central 17.01.2013_Real Agosto 2013 DISTRIBUCIÓN Adm Central (II)" xfId="3530" xr:uid="{00000000-0005-0000-0000-000019000000}"/>
    <cellStyle name="_Adm. Central Dic 2011_Real 2012 DISTRIBUCIÓN Dic  Adm Central 17.01.2013_Real Julio 2013 DISTRIBUCIÓN Adm Central" xfId="3531" xr:uid="{00000000-0005-0000-0000-00001A000000}"/>
    <cellStyle name="_Adm. Central Dic 2011_Real 2012 DISTRIBUCIÓN Dic  Adm Central 17.01.2013_Real Julio 2013 DISTRIBUCIÓN Adm Central (II)" xfId="3532" xr:uid="{00000000-0005-0000-0000-00001B000000}"/>
    <cellStyle name="_Adm. Central Dic 2011_Real 2012 DISTRIBUCIÓN Dic  Adm Central 17.01.2013_Real Noviembre 2013 DISTRIBUCIÓN Adm Central" xfId="3533" xr:uid="{00000000-0005-0000-0000-00001C000000}"/>
    <cellStyle name="_Adm. Central Dic 2011_Real 2012 DISTRIBUCIÓN Dic  Adm Central 17.01.2013_Real Octubre 2013 DISTRIBUCIÓN Adm Central (IV)" xfId="3534" xr:uid="{00000000-0005-0000-0000-00001D000000}"/>
    <cellStyle name="_Adm. Central Dic 2011_Real 2012 DISTRIBUCIÓN Dic  Adm Central 17.01.2013_Real Setiembre 2013 DISTRIBUCIÓN Adm Central (IV)" xfId="3535" xr:uid="{00000000-0005-0000-0000-00001E000000}"/>
    <cellStyle name="_Adm. Central Dic 2011_Real Agosto 2013 DISTRIBUCIÓN Adm Central (II)" xfId="3536" xr:uid="{00000000-0005-0000-0000-00001F000000}"/>
    <cellStyle name="_Adm. Central Dic 2011_Real Enero 2013 DISTRIBUCIÓN Adm Central " xfId="3537" xr:uid="{00000000-0005-0000-0000-000020000000}"/>
    <cellStyle name="_Adm. Central Dic 2011_Real Julio 2013 DISTRIBUCIÓN Adm Central" xfId="3538" xr:uid="{00000000-0005-0000-0000-000021000000}"/>
    <cellStyle name="_Adm. Central Dic 2011_Real Julio 2013 DISTRIBUCIÓN Adm Central (II)" xfId="3539" xr:uid="{00000000-0005-0000-0000-000022000000}"/>
    <cellStyle name="_Adm. Central Dic 2011_Real Noviembre 2013 DISTRIBUCIÓN Adm Central" xfId="3540" xr:uid="{00000000-0005-0000-0000-000023000000}"/>
    <cellStyle name="_Adm. Central Dic 2011_Real Octubre 2013 DISTRIBUCIÓN Adm Central (IV)" xfId="3541" xr:uid="{00000000-0005-0000-0000-000024000000}"/>
    <cellStyle name="_Adm. Central Dic 2011_Real Setiembre 2013 DISTRIBUCIÓN Adm Central (IV)" xfId="3542" xr:uid="{00000000-0005-0000-0000-000025000000}"/>
    <cellStyle name="_Adm. Central Marzo 2011(II)" xfId="3543" xr:uid="{00000000-0005-0000-0000-000026000000}"/>
    <cellStyle name="_Adm. Central Marzo 2011(II)_Hoja1" xfId="3544" xr:uid="{00000000-0005-0000-0000-000027000000}"/>
    <cellStyle name="_Adm. Central Marzo 2011(II)_INPUT" xfId="3545" xr:uid="{00000000-0005-0000-0000-000028000000}"/>
    <cellStyle name="_Adm. Central Marzo 2011(II)_Real 2012 DISTRIBUCIÓN Dic  Adm Central 17.01.2013" xfId="3546" xr:uid="{00000000-0005-0000-0000-000029000000}"/>
    <cellStyle name="_Adm. Central Marzo 2011(II)_Real 2012 DISTRIBUCIÓN Dic  Adm Central 17.01.2013_Hoja1" xfId="3547" xr:uid="{00000000-0005-0000-0000-00002A000000}"/>
    <cellStyle name="_Adm. Central Marzo 2011(II)_Real 2012 DISTRIBUCIÓN Dic  Adm Central 17.01.2013_Real Agosto 2013 DISTRIBUCIÓN Adm Central (II)" xfId="3548" xr:uid="{00000000-0005-0000-0000-00002B000000}"/>
    <cellStyle name="_Adm. Central Marzo 2011(II)_Real 2012 DISTRIBUCIÓN Dic  Adm Central 17.01.2013_Real Julio 2013 DISTRIBUCIÓN Adm Central" xfId="3549" xr:uid="{00000000-0005-0000-0000-00002C000000}"/>
    <cellStyle name="_Adm. Central Marzo 2011(II)_Real 2012 DISTRIBUCIÓN Dic  Adm Central 17.01.2013_Real Julio 2013 DISTRIBUCIÓN Adm Central (II)" xfId="3550" xr:uid="{00000000-0005-0000-0000-00002D000000}"/>
    <cellStyle name="_Adm. Central Marzo 2011(II)_Real 2012 DISTRIBUCIÓN Dic  Adm Central 17.01.2013_Real Noviembre 2013 DISTRIBUCIÓN Adm Central" xfId="3551" xr:uid="{00000000-0005-0000-0000-00002E000000}"/>
    <cellStyle name="_Adm. Central Marzo 2011(II)_Real 2012 DISTRIBUCIÓN Dic  Adm Central 17.01.2013_Real Octubre 2013 DISTRIBUCIÓN Adm Central (IV)" xfId="3552" xr:uid="{00000000-0005-0000-0000-00002F000000}"/>
    <cellStyle name="_Adm. Central Marzo 2011(II)_Real 2012 DISTRIBUCIÓN Dic  Adm Central 17.01.2013_Real Setiembre 2013 DISTRIBUCIÓN Adm Central (IV)" xfId="3553" xr:uid="{00000000-0005-0000-0000-000030000000}"/>
    <cellStyle name="_Adm. Central Marzo 2011(II)_Real Agosto 2013 DISTRIBUCIÓN Adm Central (II)" xfId="3554" xr:uid="{00000000-0005-0000-0000-000031000000}"/>
    <cellStyle name="_Adm. Central Marzo 2011(II)_Real Enero 2013 DISTRIBUCIÓN Adm Central " xfId="3555" xr:uid="{00000000-0005-0000-0000-000032000000}"/>
    <cellStyle name="_Adm. Central Marzo 2011(II)_Real Julio 2013 DISTRIBUCIÓN Adm Central" xfId="3556" xr:uid="{00000000-0005-0000-0000-000033000000}"/>
    <cellStyle name="_Adm. Central Marzo 2011(II)_Real Julio 2013 DISTRIBUCIÓN Adm Central (II)" xfId="3557" xr:uid="{00000000-0005-0000-0000-000034000000}"/>
    <cellStyle name="_Adm. Central Marzo 2011(II)_Real Noviembre 2013 DISTRIBUCIÓN Adm Central" xfId="3558" xr:uid="{00000000-0005-0000-0000-000035000000}"/>
    <cellStyle name="_Adm. Central Marzo 2011(II)_Real Octubre 2013 DISTRIBUCIÓN Adm Central (IV)" xfId="3559" xr:uid="{00000000-0005-0000-0000-000036000000}"/>
    <cellStyle name="_Adm. Central Marzo 2011(II)_Real Setiembre 2013 DISTRIBUCIÓN Adm Central (IV)" xfId="3560" xr:uid="{00000000-0005-0000-0000-000037000000}"/>
    <cellStyle name="_Balance 8 columnas 31.03.2009" xfId="24" xr:uid="{00000000-0005-0000-0000-000038000000}"/>
    <cellStyle name="_Balance 8 columnas 31.03.2009 2" xfId="25" xr:uid="{00000000-0005-0000-0000-000039000000}"/>
    <cellStyle name="_Balance 8 columnas 31.03.2009 3" xfId="26" xr:uid="{00000000-0005-0000-0000-00003A000000}"/>
    <cellStyle name="_Balance 8 columnas 31.12.2008" xfId="27" xr:uid="{00000000-0005-0000-0000-00003B000000}"/>
    <cellStyle name="_Balance 8 columnas 31.12.2008 2" xfId="28" xr:uid="{00000000-0005-0000-0000-00003C000000}"/>
    <cellStyle name="_Balance 8 columnas 31.12.2008 3" xfId="29" xr:uid="{00000000-0005-0000-0000-00003D000000}"/>
    <cellStyle name="_Bce Comparativo" xfId="30" xr:uid="{00000000-0005-0000-0000-00003E000000}"/>
    <cellStyle name="_BCE IFRS CONSOLIDADO - NOVIEMBRE 2010" xfId="31" xr:uid="{00000000-0005-0000-0000-00003F000000}"/>
    <cellStyle name="_BCES comparativos 2009" xfId="32" xr:uid="{00000000-0005-0000-0000-000040000000}"/>
    <cellStyle name="_CAT V3 Julio 2009 v.1" xfId="33" xr:uid="{00000000-0005-0000-0000-000041000000}"/>
    <cellStyle name="_Consolidacion  cta G" xfId="34" xr:uid="{00000000-0005-0000-0000-000042000000}"/>
    <cellStyle name="_Consolidado 03-2011" xfId="35" xr:uid="{00000000-0005-0000-0000-000043000000}"/>
    <cellStyle name="_Consolidado Bco Paris 31-10-2010" xfId="36" xr:uid="{00000000-0005-0000-0000-000044000000}"/>
    <cellStyle name="_EERR 2010" xfId="37" xr:uid="{00000000-0005-0000-0000-000045000000}"/>
    <cellStyle name="_EERR Dic09 12_01 final def" xfId="38" xr:uid="{00000000-0005-0000-0000-000046000000}"/>
    <cellStyle name="_EERR Dic09 12_01 final def 2" xfId="39" xr:uid="{00000000-0005-0000-0000-000047000000}"/>
    <cellStyle name="_EERR Dic09 12_01 final def 3" xfId="40" xr:uid="{00000000-0005-0000-0000-000048000000}"/>
    <cellStyle name="_EERR Dic09 12_01 final def_31-03-2012 Notas IFRS CENCOSUD" xfId="41" xr:uid="{00000000-0005-0000-0000-000049000000}"/>
    <cellStyle name="_EERR Dic09 12_01 final def_31-12-2011 Notas IFRS CENCOSUD" xfId="42" xr:uid="{00000000-0005-0000-0000-00004A000000}"/>
    <cellStyle name="_EERR Dic09 12_01 final def_31-12-2011 Notas IFRS CENCOSUD_Activos LP" xfId="3469" xr:uid="{00000000-0005-0000-0000-00004B000000}"/>
    <cellStyle name="_EERR Dic09 12_01 final def_31-12-2011 Notas IFRS CENCOSUD_F1 31-12-2011 Notas IFRS CENCOSUD" xfId="43" xr:uid="{00000000-0005-0000-0000-00004C000000}"/>
    <cellStyle name="_EERR Dic09 12_01 final def_31-12-2011 Notas IFRS CENCOSUD_F1 31-12-2011 Notas IFRS CENCOSUD_Activos LP" xfId="3470" xr:uid="{00000000-0005-0000-0000-00004D000000}"/>
    <cellStyle name="_EERR Dic09 12_01 final def_Activos LP" xfId="3471" xr:uid="{00000000-0005-0000-0000-00004E000000}"/>
    <cellStyle name="_EERR Dic09 12_01 final def_F1 31-12-2011 Notas IFRS CENCOSUD" xfId="44" xr:uid="{00000000-0005-0000-0000-00004F000000}"/>
    <cellStyle name="_EERR Dic09 12_01 final def_F1 31-12-2011 Notas IFRS CENCOSUD_Activos LP" xfId="3472" xr:uid="{00000000-0005-0000-0000-000050000000}"/>
    <cellStyle name="_EERR Dic09 12_01 final def_RLI marzo 2010 cocinado" xfId="45" xr:uid="{00000000-0005-0000-0000-000051000000}"/>
    <cellStyle name="_EFC Banco Paris  09-2010 16 37" xfId="46" xr:uid="{00000000-0005-0000-0000-000052000000}"/>
    <cellStyle name="_HOMOLOGACION" xfId="47" xr:uid="{00000000-0005-0000-0000-000053000000}"/>
    <cellStyle name="_HOMOLOGACION 2" xfId="48" xr:uid="{00000000-0005-0000-0000-000054000000}"/>
    <cellStyle name="_HOMOLOGACION 3" xfId="49" xr:uid="{00000000-0005-0000-0000-000055000000}"/>
    <cellStyle name="_Homologación final" xfId="50" xr:uid="{00000000-0005-0000-0000-000056000000}"/>
    <cellStyle name="_Homologación Foster V11.xlsal 21.07.2011" xfId="51" xr:uid="{00000000-0005-0000-0000-000057000000}"/>
    <cellStyle name="_Libro1 (6)" xfId="52" xr:uid="{00000000-0005-0000-0000-000058000000}"/>
    <cellStyle name="_MATRIZ CONSOLIDADO 31-10-2010" xfId="53" xr:uid="{00000000-0005-0000-0000-000059000000}"/>
    <cellStyle name="_Modelo Floralp Final_GRUPO ESPINOZA" xfId="54" xr:uid="{00000000-0005-0000-0000-00005A000000}"/>
    <cellStyle name="_Nota diferidos consolidada 12-2008" xfId="55" xr:uid="{00000000-0005-0000-0000-00005B000000}"/>
    <cellStyle name="_Nota diferidos consolidada 12-2008 2" xfId="56" xr:uid="{00000000-0005-0000-0000-00005C000000}"/>
    <cellStyle name="_Nota diferidos consolidada 12-2008 3" xfId="57" xr:uid="{00000000-0005-0000-0000-00005D000000}"/>
    <cellStyle name="_Nuevo Gastos del Area de Mantenimiento Acum Diciembre 2011" xfId="3561" xr:uid="{00000000-0005-0000-0000-00005E000000}"/>
    <cellStyle name="_x0004_¥" xfId="59" xr:uid="{00000000-0005-0000-0000-00005F000000}"/>
    <cellStyle name="=C:\WINNT\SYSTEM32\COMMAND.COM 10" xfId="58" xr:uid="{00000000-0005-0000-0000-000060000000}"/>
    <cellStyle name="0,0_x000d__x000a_NA_x000d__x000a_" xfId="60" xr:uid="{00000000-0005-0000-0000-000061000000}"/>
    <cellStyle name="0.0x" xfId="61" xr:uid="{00000000-0005-0000-0000-000062000000}"/>
    <cellStyle name="1" xfId="3562" xr:uid="{00000000-0005-0000-0000-000063000000}"/>
    <cellStyle name="1_Adm. Central Dic 2011" xfId="3563" xr:uid="{00000000-0005-0000-0000-000064000000}"/>
    <cellStyle name="1_Adm. Central Dic 2011_Hoja1" xfId="3564" xr:uid="{00000000-0005-0000-0000-000065000000}"/>
    <cellStyle name="1_Adm. Central Dic 2011_INPUT" xfId="3565" xr:uid="{00000000-0005-0000-0000-000066000000}"/>
    <cellStyle name="1_Adm. Central Dic 2011_Real 2012 DISTRIBUCIÓN Dic  Adm Central 17.01.2013" xfId="3566" xr:uid="{00000000-0005-0000-0000-000067000000}"/>
    <cellStyle name="1_Adm. Central Dic 2011_Real 2012 DISTRIBUCIÓN Dic  Adm Central 17.01.2013_Hoja1" xfId="3567" xr:uid="{00000000-0005-0000-0000-000068000000}"/>
    <cellStyle name="1_Adm. Central Dic 2011_Real 2012 DISTRIBUCIÓN Dic  Adm Central 17.01.2013_Real Agosto 2013 DISTRIBUCIÓN Adm Central (II)" xfId="3568" xr:uid="{00000000-0005-0000-0000-000069000000}"/>
    <cellStyle name="1_Adm. Central Dic 2011_Real 2012 DISTRIBUCIÓN Dic  Adm Central 17.01.2013_Real Julio 2013 DISTRIBUCIÓN Adm Central" xfId="3569" xr:uid="{00000000-0005-0000-0000-00006A000000}"/>
    <cellStyle name="1_Adm. Central Dic 2011_Real 2012 DISTRIBUCIÓN Dic  Adm Central 17.01.2013_Real Julio 2013 DISTRIBUCIÓN Adm Central (II)" xfId="3570" xr:uid="{00000000-0005-0000-0000-00006B000000}"/>
    <cellStyle name="1_Adm. Central Dic 2011_Real 2012 DISTRIBUCIÓN Dic  Adm Central 17.01.2013_Real Noviembre 2013 DISTRIBUCIÓN Adm Central" xfId="3571" xr:uid="{00000000-0005-0000-0000-00006C000000}"/>
    <cellStyle name="1_Adm. Central Dic 2011_Real 2012 DISTRIBUCIÓN Dic  Adm Central 17.01.2013_Real Octubre 2013 DISTRIBUCIÓN Adm Central (IV)" xfId="3572" xr:uid="{00000000-0005-0000-0000-00006D000000}"/>
    <cellStyle name="1_Adm. Central Dic 2011_Real 2012 DISTRIBUCIÓN Dic  Adm Central 17.01.2013_Real Setiembre 2013 DISTRIBUCIÓN Adm Central (IV)" xfId="3573" xr:uid="{00000000-0005-0000-0000-00006E000000}"/>
    <cellStyle name="1_Adm. Central Dic 2011_Real Agosto 2013 DISTRIBUCIÓN Adm Central (II)" xfId="3574" xr:uid="{00000000-0005-0000-0000-00006F000000}"/>
    <cellStyle name="1_Adm. Central Dic 2011_Real Enero 2013 DISTRIBUCIÓN Adm Central " xfId="3575" xr:uid="{00000000-0005-0000-0000-000070000000}"/>
    <cellStyle name="1_Adm. Central Dic 2011_Real Julio 2013 DISTRIBUCIÓN Adm Central" xfId="3576" xr:uid="{00000000-0005-0000-0000-000071000000}"/>
    <cellStyle name="1_Adm. Central Dic 2011_Real Julio 2013 DISTRIBUCIÓN Adm Central (II)" xfId="3577" xr:uid="{00000000-0005-0000-0000-000072000000}"/>
    <cellStyle name="1_Adm. Central Dic 2011_Real Noviembre 2013 DISTRIBUCIÓN Adm Central" xfId="3578" xr:uid="{00000000-0005-0000-0000-000073000000}"/>
    <cellStyle name="1_Adm. Central Dic 2011_Real Octubre 2013 DISTRIBUCIÓN Adm Central (IV)" xfId="3579" xr:uid="{00000000-0005-0000-0000-000074000000}"/>
    <cellStyle name="1_Adm. Central Dic 2011_Real Setiembre 2013 DISTRIBUCIÓN Adm Central (IV)" xfId="3580" xr:uid="{00000000-0005-0000-0000-000075000000}"/>
    <cellStyle name="1_INPUT" xfId="3581" xr:uid="{00000000-0005-0000-0000-000076000000}"/>
    <cellStyle name="1_INPUT_Hoja1" xfId="3582" xr:uid="{00000000-0005-0000-0000-000077000000}"/>
    <cellStyle name="1_INPUT_Real Agosto 2013 DISTRIBUCIÓN Adm Central (II)" xfId="3583" xr:uid="{00000000-0005-0000-0000-000078000000}"/>
    <cellStyle name="1_INPUT_Real Enero 2013 DISTRIBUCIÓN Adm Central " xfId="3584" xr:uid="{00000000-0005-0000-0000-000079000000}"/>
    <cellStyle name="1_INPUT_Real Julio 2013 DISTRIBUCIÓN Adm Central" xfId="3585" xr:uid="{00000000-0005-0000-0000-00007A000000}"/>
    <cellStyle name="1_INPUT_Real Julio 2013 DISTRIBUCIÓN Adm Central (II)" xfId="3586" xr:uid="{00000000-0005-0000-0000-00007B000000}"/>
    <cellStyle name="1_INPUT_Real Noviembre 2013 DISTRIBUCIÓN Adm Central" xfId="3587" xr:uid="{00000000-0005-0000-0000-00007C000000}"/>
    <cellStyle name="1_INPUT_Real Octubre 2013 DISTRIBUCIÓN Adm Central (IV)" xfId="3588" xr:uid="{00000000-0005-0000-0000-00007D000000}"/>
    <cellStyle name="1_INPUT_Real Setiembre 2013 DISTRIBUCIÓN Adm Central (IV)" xfId="3589" xr:uid="{00000000-0005-0000-0000-00007E000000}"/>
    <cellStyle name="1_Nuevo Gastos del Area de Mantenimiento Acum Feb-2012" xfId="3590" xr:uid="{00000000-0005-0000-0000-00007F000000}"/>
    <cellStyle name="1_Nuevo Gastos del Area de Mantenimiento Acum Feb-2012_Hoja1" xfId="3591" xr:uid="{00000000-0005-0000-0000-000080000000}"/>
    <cellStyle name="1_Nuevo Gastos del Area de Mantenimiento Acum Feb-2012_INPUT" xfId="3592" xr:uid="{00000000-0005-0000-0000-000081000000}"/>
    <cellStyle name="1_Nuevo Gastos del Area de Mantenimiento Acum Feb-2012_Real 2012 DISTRIBUCIÓN Dic  Adm Central 17.01.2013" xfId="3593" xr:uid="{00000000-0005-0000-0000-000082000000}"/>
    <cellStyle name="1_Nuevo Gastos del Area de Mantenimiento Acum Feb-2012_Real 2012 DISTRIBUCIÓN Dic  Adm Central 17.01.2013_Hoja1" xfId="3594" xr:uid="{00000000-0005-0000-0000-000083000000}"/>
    <cellStyle name="1_Nuevo Gastos del Area de Mantenimiento Acum Feb-2012_Real 2012 DISTRIBUCIÓN Dic  Adm Central 17.01.2013_Real Agosto 2013 DISTRIBUCIÓN Adm Central (II)" xfId="3595" xr:uid="{00000000-0005-0000-0000-000084000000}"/>
    <cellStyle name="1_Nuevo Gastos del Area de Mantenimiento Acum Feb-2012_Real 2012 DISTRIBUCIÓN Dic  Adm Central 17.01.2013_Real Julio 2013 DISTRIBUCIÓN Adm Central" xfId="3596" xr:uid="{00000000-0005-0000-0000-000085000000}"/>
    <cellStyle name="1_Nuevo Gastos del Area de Mantenimiento Acum Feb-2012_Real 2012 DISTRIBUCIÓN Dic  Adm Central 17.01.2013_Real Julio 2013 DISTRIBUCIÓN Adm Central (II)" xfId="3597" xr:uid="{00000000-0005-0000-0000-000086000000}"/>
    <cellStyle name="1_Nuevo Gastos del Area de Mantenimiento Acum Feb-2012_Real 2012 DISTRIBUCIÓN Dic  Adm Central 17.01.2013_Real Noviembre 2013 DISTRIBUCIÓN Adm Central" xfId="3598" xr:uid="{00000000-0005-0000-0000-000087000000}"/>
    <cellStyle name="1_Nuevo Gastos del Area de Mantenimiento Acum Feb-2012_Real 2012 DISTRIBUCIÓN Dic  Adm Central 17.01.2013_Real Octubre 2013 DISTRIBUCIÓN Adm Central (IV)" xfId="3599" xr:uid="{00000000-0005-0000-0000-000088000000}"/>
    <cellStyle name="1_Nuevo Gastos del Area de Mantenimiento Acum Feb-2012_Real 2012 DISTRIBUCIÓN Dic  Adm Central 17.01.2013_Real Setiembre 2013 DISTRIBUCIÓN Adm Central (IV)" xfId="3600" xr:uid="{00000000-0005-0000-0000-000089000000}"/>
    <cellStyle name="1_Nuevo Gastos del Area de Mantenimiento Acum Feb-2012_Real Agosto 2013 DISTRIBUCIÓN Adm Central (II)" xfId="3601" xr:uid="{00000000-0005-0000-0000-00008A000000}"/>
    <cellStyle name="1_Nuevo Gastos del Area de Mantenimiento Acum Feb-2012_Real Enero 2013 DISTRIBUCIÓN Adm Central " xfId="3602" xr:uid="{00000000-0005-0000-0000-00008B000000}"/>
    <cellStyle name="1_Nuevo Gastos del Area de Mantenimiento Acum Feb-2012_Real Julio 2013 DISTRIBUCIÓN Adm Central" xfId="3603" xr:uid="{00000000-0005-0000-0000-00008C000000}"/>
    <cellStyle name="1_Nuevo Gastos del Area de Mantenimiento Acum Feb-2012_Real Julio 2013 DISTRIBUCIÓN Adm Central (II)" xfId="3604" xr:uid="{00000000-0005-0000-0000-00008D000000}"/>
    <cellStyle name="1_Nuevo Gastos del Area de Mantenimiento Acum Feb-2012_Real Noviembre 2013 DISTRIBUCIÓN Adm Central" xfId="3605" xr:uid="{00000000-0005-0000-0000-00008E000000}"/>
    <cellStyle name="1_Nuevo Gastos del Area de Mantenimiento Acum Feb-2012_Real Octubre 2013 DISTRIBUCIÓN Adm Central (IV)" xfId="3606" xr:uid="{00000000-0005-0000-0000-00008F000000}"/>
    <cellStyle name="1_Nuevo Gastos del Area de Mantenimiento Acum Feb-2012_Real Setiembre 2013 DISTRIBUCIÓN Adm Central (IV)" xfId="3607" xr:uid="{00000000-0005-0000-0000-000090000000}"/>
    <cellStyle name="166208775" xfId="62" xr:uid="{00000000-0005-0000-0000-000091000000}"/>
    <cellStyle name="166208775 2" xfId="63" xr:uid="{00000000-0005-0000-0000-000092000000}"/>
    <cellStyle name="166208775 3" xfId="64" xr:uid="{00000000-0005-0000-0000-000093000000}"/>
    <cellStyle name="20% - Accent1" xfId="3523" xr:uid="{00000000-0005-0000-0000-000094000000}"/>
    <cellStyle name="20% - Accent1 2" xfId="3608" xr:uid="{00000000-0005-0000-0000-000095000000}"/>
    <cellStyle name="20% - Accent2" xfId="65" xr:uid="{00000000-0005-0000-0000-000096000000}"/>
    <cellStyle name="20% - Accent2 2" xfId="3609" xr:uid="{00000000-0005-0000-0000-000097000000}"/>
    <cellStyle name="20% - Accent3" xfId="66" xr:uid="{00000000-0005-0000-0000-000098000000}"/>
    <cellStyle name="20% - Accent3 2" xfId="3610" xr:uid="{00000000-0005-0000-0000-000099000000}"/>
    <cellStyle name="20% - Accent4" xfId="67" xr:uid="{00000000-0005-0000-0000-00009A000000}"/>
    <cellStyle name="20% - Accent4 2" xfId="3611" xr:uid="{00000000-0005-0000-0000-00009B000000}"/>
    <cellStyle name="20% - Accent5" xfId="68" xr:uid="{00000000-0005-0000-0000-00009C000000}"/>
    <cellStyle name="20% - Accent5 2" xfId="3612" xr:uid="{00000000-0005-0000-0000-00009D000000}"/>
    <cellStyle name="20% - Accent6" xfId="69" xr:uid="{00000000-0005-0000-0000-00009E000000}"/>
    <cellStyle name="20% - Accent6 2" xfId="3613" xr:uid="{00000000-0005-0000-0000-00009F000000}"/>
    <cellStyle name="20% - akcent 1" xfId="70" xr:uid="{00000000-0005-0000-0000-0000A0000000}"/>
    <cellStyle name="20% - akcent 2" xfId="71" xr:uid="{00000000-0005-0000-0000-0000A1000000}"/>
    <cellStyle name="20% - akcent 3" xfId="72" xr:uid="{00000000-0005-0000-0000-0000A2000000}"/>
    <cellStyle name="20% - akcent 4" xfId="73" xr:uid="{00000000-0005-0000-0000-0000A3000000}"/>
    <cellStyle name="20% - akcent 5" xfId="74" xr:uid="{00000000-0005-0000-0000-0000A4000000}"/>
    <cellStyle name="20% - akcent 6" xfId="75" xr:uid="{00000000-0005-0000-0000-0000A5000000}"/>
    <cellStyle name="20% - Ênfase1" xfId="76" xr:uid="{00000000-0005-0000-0000-0000A6000000}"/>
    <cellStyle name="20% - Ênfase2" xfId="77" xr:uid="{00000000-0005-0000-0000-0000A7000000}"/>
    <cellStyle name="20% - Ênfase3" xfId="78" xr:uid="{00000000-0005-0000-0000-0000A8000000}"/>
    <cellStyle name="20% - Ênfase4" xfId="79" xr:uid="{00000000-0005-0000-0000-0000A9000000}"/>
    <cellStyle name="20% - Ênfase5" xfId="80" xr:uid="{00000000-0005-0000-0000-0000AA000000}"/>
    <cellStyle name="20% - Ênfase6" xfId="81" xr:uid="{00000000-0005-0000-0000-0000AB000000}"/>
    <cellStyle name="20% - Énfasis1 10" xfId="82" xr:uid="{00000000-0005-0000-0000-0000AC000000}"/>
    <cellStyle name="20% - Énfasis1 11" xfId="83" xr:uid="{00000000-0005-0000-0000-0000AD000000}"/>
    <cellStyle name="20% - Énfasis1 12" xfId="84" xr:uid="{00000000-0005-0000-0000-0000AE000000}"/>
    <cellStyle name="20% - Énfasis1 13" xfId="85" xr:uid="{00000000-0005-0000-0000-0000AF000000}"/>
    <cellStyle name="20% - Énfasis1 14" xfId="86" xr:uid="{00000000-0005-0000-0000-0000B0000000}"/>
    <cellStyle name="20% - Énfasis1 15" xfId="87" xr:uid="{00000000-0005-0000-0000-0000B1000000}"/>
    <cellStyle name="20% - Énfasis1 16" xfId="88" xr:uid="{00000000-0005-0000-0000-0000B2000000}"/>
    <cellStyle name="20% - Énfasis1 2" xfId="89" xr:uid="{00000000-0005-0000-0000-0000B3000000}"/>
    <cellStyle name="20% - Énfasis1 2 10" xfId="90" xr:uid="{00000000-0005-0000-0000-0000B4000000}"/>
    <cellStyle name="20% - Énfasis1 2 11" xfId="91" xr:uid="{00000000-0005-0000-0000-0000B5000000}"/>
    <cellStyle name="20% - Énfasis1 2 12" xfId="92" xr:uid="{00000000-0005-0000-0000-0000B6000000}"/>
    <cellStyle name="20% - Énfasis1 2 2" xfId="93" xr:uid="{00000000-0005-0000-0000-0000B7000000}"/>
    <cellStyle name="20% - Énfasis1 2 2 10" xfId="94" xr:uid="{00000000-0005-0000-0000-0000B8000000}"/>
    <cellStyle name="20% - Énfasis1 2 2 11" xfId="95" xr:uid="{00000000-0005-0000-0000-0000B9000000}"/>
    <cellStyle name="20% - Énfasis1 2 2 2" xfId="96" xr:uid="{00000000-0005-0000-0000-0000BA000000}"/>
    <cellStyle name="20% - Énfasis1 2 2 3" xfId="97" xr:uid="{00000000-0005-0000-0000-0000BB000000}"/>
    <cellStyle name="20% - Énfasis1 2 2 4" xfId="98" xr:uid="{00000000-0005-0000-0000-0000BC000000}"/>
    <cellStyle name="20% - Énfasis1 2 2 5" xfId="99" xr:uid="{00000000-0005-0000-0000-0000BD000000}"/>
    <cellStyle name="20% - Énfasis1 2 2 6" xfId="100" xr:uid="{00000000-0005-0000-0000-0000BE000000}"/>
    <cellStyle name="20% - Énfasis1 2 2 7" xfId="101" xr:uid="{00000000-0005-0000-0000-0000BF000000}"/>
    <cellStyle name="20% - Énfasis1 2 2 8" xfId="102" xr:uid="{00000000-0005-0000-0000-0000C0000000}"/>
    <cellStyle name="20% - Énfasis1 2 2 9" xfId="103" xr:uid="{00000000-0005-0000-0000-0000C1000000}"/>
    <cellStyle name="20% - Énfasis1 2 3" xfId="104" xr:uid="{00000000-0005-0000-0000-0000C2000000}"/>
    <cellStyle name="20% - Énfasis1 2 4" xfId="105" xr:uid="{00000000-0005-0000-0000-0000C3000000}"/>
    <cellStyle name="20% - Énfasis1 2 5" xfId="106" xr:uid="{00000000-0005-0000-0000-0000C4000000}"/>
    <cellStyle name="20% - Énfasis1 2 6" xfId="107" xr:uid="{00000000-0005-0000-0000-0000C5000000}"/>
    <cellStyle name="20% - Énfasis1 2 7" xfId="108" xr:uid="{00000000-0005-0000-0000-0000C6000000}"/>
    <cellStyle name="20% - Énfasis1 2 8" xfId="109" xr:uid="{00000000-0005-0000-0000-0000C7000000}"/>
    <cellStyle name="20% - Énfasis1 2 9" xfId="110" xr:uid="{00000000-0005-0000-0000-0000C8000000}"/>
    <cellStyle name="20% - Énfasis1 3" xfId="111" xr:uid="{00000000-0005-0000-0000-0000C9000000}"/>
    <cellStyle name="20% - Énfasis1 3 10" xfId="112" xr:uid="{00000000-0005-0000-0000-0000CA000000}"/>
    <cellStyle name="20% - Énfasis1 3 11" xfId="113" xr:uid="{00000000-0005-0000-0000-0000CB000000}"/>
    <cellStyle name="20% - Énfasis1 3 12" xfId="114" xr:uid="{00000000-0005-0000-0000-0000CC000000}"/>
    <cellStyle name="20% - Énfasis1 3 2" xfId="115" xr:uid="{00000000-0005-0000-0000-0000CD000000}"/>
    <cellStyle name="20% - Énfasis1 3 2 10" xfId="116" xr:uid="{00000000-0005-0000-0000-0000CE000000}"/>
    <cellStyle name="20% - Énfasis1 3 2 11" xfId="117" xr:uid="{00000000-0005-0000-0000-0000CF000000}"/>
    <cellStyle name="20% - Énfasis1 3 2 2" xfId="118" xr:uid="{00000000-0005-0000-0000-0000D0000000}"/>
    <cellStyle name="20% - Énfasis1 3 2 3" xfId="119" xr:uid="{00000000-0005-0000-0000-0000D1000000}"/>
    <cellStyle name="20% - Énfasis1 3 2 4" xfId="120" xr:uid="{00000000-0005-0000-0000-0000D2000000}"/>
    <cellStyle name="20% - Énfasis1 3 2 5" xfId="121" xr:uid="{00000000-0005-0000-0000-0000D3000000}"/>
    <cellStyle name="20% - Énfasis1 3 2 6" xfId="122" xr:uid="{00000000-0005-0000-0000-0000D4000000}"/>
    <cellStyle name="20% - Énfasis1 3 2 7" xfId="123" xr:uid="{00000000-0005-0000-0000-0000D5000000}"/>
    <cellStyle name="20% - Énfasis1 3 2 8" xfId="124" xr:uid="{00000000-0005-0000-0000-0000D6000000}"/>
    <cellStyle name="20% - Énfasis1 3 2 9" xfId="125" xr:uid="{00000000-0005-0000-0000-0000D7000000}"/>
    <cellStyle name="20% - Énfasis1 3 3" xfId="126" xr:uid="{00000000-0005-0000-0000-0000D8000000}"/>
    <cellStyle name="20% - Énfasis1 3 4" xfId="127" xr:uid="{00000000-0005-0000-0000-0000D9000000}"/>
    <cellStyle name="20% - Énfasis1 3 5" xfId="128" xr:uid="{00000000-0005-0000-0000-0000DA000000}"/>
    <cellStyle name="20% - Énfasis1 3 6" xfId="129" xr:uid="{00000000-0005-0000-0000-0000DB000000}"/>
    <cellStyle name="20% - Énfasis1 3 7" xfId="130" xr:uid="{00000000-0005-0000-0000-0000DC000000}"/>
    <cellStyle name="20% - Énfasis1 3 8" xfId="131" xr:uid="{00000000-0005-0000-0000-0000DD000000}"/>
    <cellStyle name="20% - Énfasis1 3 9" xfId="132" xr:uid="{00000000-0005-0000-0000-0000DE000000}"/>
    <cellStyle name="20% - Énfasis1 4" xfId="133" xr:uid="{00000000-0005-0000-0000-0000DF000000}"/>
    <cellStyle name="20% - Énfasis1 5" xfId="134" xr:uid="{00000000-0005-0000-0000-0000E0000000}"/>
    <cellStyle name="20% - Énfasis1 6" xfId="135" xr:uid="{00000000-0005-0000-0000-0000E1000000}"/>
    <cellStyle name="20% - Énfasis1 7" xfId="136" xr:uid="{00000000-0005-0000-0000-0000E2000000}"/>
    <cellStyle name="20% - Énfasis1 8" xfId="137" xr:uid="{00000000-0005-0000-0000-0000E3000000}"/>
    <cellStyle name="20% - Énfasis1 9" xfId="138" xr:uid="{00000000-0005-0000-0000-0000E4000000}"/>
    <cellStyle name="20% - Énfasis2 10" xfId="139" xr:uid="{00000000-0005-0000-0000-0000E5000000}"/>
    <cellStyle name="20% - Énfasis2 11" xfId="140" xr:uid="{00000000-0005-0000-0000-0000E6000000}"/>
    <cellStyle name="20% - Énfasis2 12" xfId="141" xr:uid="{00000000-0005-0000-0000-0000E7000000}"/>
    <cellStyle name="20% - Énfasis2 13" xfId="142" xr:uid="{00000000-0005-0000-0000-0000E8000000}"/>
    <cellStyle name="20% - Énfasis2 14" xfId="143" xr:uid="{00000000-0005-0000-0000-0000E9000000}"/>
    <cellStyle name="20% - Énfasis2 15" xfId="144" xr:uid="{00000000-0005-0000-0000-0000EA000000}"/>
    <cellStyle name="20% - Énfasis2 16" xfId="145" xr:uid="{00000000-0005-0000-0000-0000EB000000}"/>
    <cellStyle name="20% - Énfasis2 2" xfId="146" xr:uid="{00000000-0005-0000-0000-0000EC000000}"/>
    <cellStyle name="20% - Énfasis2 2 10" xfId="147" xr:uid="{00000000-0005-0000-0000-0000ED000000}"/>
    <cellStyle name="20% - Énfasis2 2 11" xfId="148" xr:uid="{00000000-0005-0000-0000-0000EE000000}"/>
    <cellStyle name="20% - Énfasis2 2 12" xfId="149" xr:uid="{00000000-0005-0000-0000-0000EF000000}"/>
    <cellStyle name="20% - Énfasis2 2 2" xfId="150" xr:uid="{00000000-0005-0000-0000-0000F0000000}"/>
    <cellStyle name="20% - Énfasis2 2 2 10" xfId="151" xr:uid="{00000000-0005-0000-0000-0000F1000000}"/>
    <cellStyle name="20% - Énfasis2 2 2 11" xfId="152" xr:uid="{00000000-0005-0000-0000-0000F2000000}"/>
    <cellStyle name="20% - Énfasis2 2 2 2" xfId="153" xr:uid="{00000000-0005-0000-0000-0000F3000000}"/>
    <cellStyle name="20% - Énfasis2 2 2 3" xfId="154" xr:uid="{00000000-0005-0000-0000-0000F4000000}"/>
    <cellStyle name="20% - Énfasis2 2 2 4" xfId="155" xr:uid="{00000000-0005-0000-0000-0000F5000000}"/>
    <cellStyle name="20% - Énfasis2 2 2 5" xfId="156" xr:uid="{00000000-0005-0000-0000-0000F6000000}"/>
    <cellStyle name="20% - Énfasis2 2 2 6" xfId="157" xr:uid="{00000000-0005-0000-0000-0000F7000000}"/>
    <cellStyle name="20% - Énfasis2 2 2 7" xfId="158" xr:uid="{00000000-0005-0000-0000-0000F8000000}"/>
    <cellStyle name="20% - Énfasis2 2 2 8" xfId="159" xr:uid="{00000000-0005-0000-0000-0000F9000000}"/>
    <cellStyle name="20% - Énfasis2 2 2 9" xfId="160" xr:uid="{00000000-0005-0000-0000-0000FA000000}"/>
    <cellStyle name="20% - Énfasis2 2 3" xfId="161" xr:uid="{00000000-0005-0000-0000-0000FB000000}"/>
    <cellStyle name="20% - Énfasis2 2 4" xfId="162" xr:uid="{00000000-0005-0000-0000-0000FC000000}"/>
    <cellStyle name="20% - Énfasis2 2 5" xfId="163" xr:uid="{00000000-0005-0000-0000-0000FD000000}"/>
    <cellStyle name="20% - Énfasis2 2 6" xfId="164" xr:uid="{00000000-0005-0000-0000-0000FE000000}"/>
    <cellStyle name="20% - Énfasis2 2 7" xfId="165" xr:uid="{00000000-0005-0000-0000-0000FF000000}"/>
    <cellStyle name="20% - Énfasis2 2 8" xfId="166" xr:uid="{00000000-0005-0000-0000-000000010000}"/>
    <cellStyle name="20% - Énfasis2 2 9" xfId="167" xr:uid="{00000000-0005-0000-0000-000001010000}"/>
    <cellStyle name="20% - Énfasis2 3" xfId="168" xr:uid="{00000000-0005-0000-0000-000002010000}"/>
    <cellStyle name="20% - Énfasis2 3 10" xfId="169" xr:uid="{00000000-0005-0000-0000-000003010000}"/>
    <cellStyle name="20% - Énfasis2 3 11" xfId="170" xr:uid="{00000000-0005-0000-0000-000004010000}"/>
    <cellStyle name="20% - Énfasis2 3 12" xfId="171" xr:uid="{00000000-0005-0000-0000-000005010000}"/>
    <cellStyle name="20% - Énfasis2 3 2" xfId="172" xr:uid="{00000000-0005-0000-0000-000006010000}"/>
    <cellStyle name="20% - Énfasis2 3 2 10" xfId="173" xr:uid="{00000000-0005-0000-0000-000007010000}"/>
    <cellStyle name="20% - Énfasis2 3 2 11" xfId="174" xr:uid="{00000000-0005-0000-0000-000008010000}"/>
    <cellStyle name="20% - Énfasis2 3 2 2" xfId="175" xr:uid="{00000000-0005-0000-0000-000009010000}"/>
    <cellStyle name="20% - Énfasis2 3 2 3" xfId="176" xr:uid="{00000000-0005-0000-0000-00000A010000}"/>
    <cellStyle name="20% - Énfasis2 3 2 4" xfId="177" xr:uid="{00000000-0005-0000-0000-00000B010000}"/>
    <cellStyle name="20% - Énfasis2 3 2 5" xfId="178" xr:uid="{00000000-0005-0000-0000-00000C010000}"/>
    <cellStyle name="20% - Énfasis2 3 2 6" xfId="179" xr:uid="{00000000-0005-0000-0000-00000D010000}"/>
    <cellStyle name="20% - Énfasis2 3 2 7" xfId="180" xr:uid="{00000000-0005-0000-0000-00000E010000}"/>
    <cellStyle name="20% - Énfasis2 3 2 8" xfId="181" xr:uid="{00000000-0005-0000-0000-00000F010000}"/>
    <cellStyle name="20% - Énfasis2 3 2 9" xfId="182" xr:uid="{00000000-0005-0000-0000-000010010000}"/>
    <cellStyle name="20% - Énfasis2 3 3" xfId="183" xr:uid="{00000000-0005-0000-0000-000011010000}"/>
    <cellStyle name="20% - Énfasis2 3 4" xfId="184" xr:uid="{00000000-0005-0000-0000-000012010000}"/>
    <cellStyle name="20% - Énfasis2 3 5" xfId="185" xr:uid="{00000000-0005-0000-0000-000013010000}"/>
    <cellStyle name="20% - Énfasis2 3 6" xfId="186" xr:uid="{00000000-0005-0000-0000-000014010000}"/>
    <cellStyle name="20% - Énfasis2 3 7" xfId="187" xr:uid="{00000000-0005-0000-0000-000015010000}"/>
    <cellStyle name="20% - Énfasis2 3 8" xfId="188" xr:uid="{00000000-0005-0000-0000-000016010000}"/>
    <cellStyle name="20% - Énfasis2 3 9" xfId="189" xr:uid="{00000000-0005-0000-0000-000017010000}"/>
    <cellStyle name="20% - Énfasis2 4" xfId="190" xr:uid="{00000000-0005-0000-0000-000018010000}"/>
    <cellStyle name="20% - Énfasis2 5" xfId="191" xr:uid="{00000000-0005-0000-0000-000019010000}"/>
    <cellStyle name="20% - Énfasis2 6" xfId="192" xr:uid="{00000000-0005-0000-0000-00001A010000}"/>
    <cellStyle name="20% - Énfasis2 7" xfId="193" xr:uid="{00000000-0005-0000-0000-00001B010000}"/>
    <cellStyle name="20% - Énfasis2 8" xfId="194" xr:uid="{00000000-0005-0000-0000-00001C010000}"/>
    <cellStyle name="20% - Énfasis2 9" xfId="195" xr:uid="{00000000-0005-0000-0000-00001D010000}"/>
    <cellStyle name="20% - Énfasis3 10" xfId="196" xr:uid="{00000000-0005-0000-0000-00001E010000}"/>
    <cellStyle name="20% - Énfasis3 11" xfId="197" xr:uid="{00000000-0005-0000-0000-00001F010000}"/>
    <cellStyle name="20% - Énfasis3 12" xfId="198" xr:uid="{00000000-0005-0000-0000-000020010000}"/>
    <cellStyle name="20% - Énfasis3 13" xfId="199" xr:uid="{00000000-0005-0000-0000-000021010000}"/>
    <cellStyle name="20% - Énfasis3 14" xfId="200" xr:uid="{00000000-0005-0000-0000-000022010000}"/>
    <cellStyle name="20% - Énfasis3 15" xfId="201" xr:uid="{00000000-0005-0000-0000-000023010000}"/>
    <cellStyle name="20% - Énfasis3 16" xfId="202" xr:uid="{00000000-0005-0000-0000-000024010000}"/>
    <cellStyle name="20% - Énfasis3 2" xfId="203" xr:uid="{00000000-0005-0000-0000-000025010000}"/>
    <cellStyle name="20% - Énfasis3 2 10" xfId="204" xr:uid="{00000000-0005-0000-0000-000026010000}"/>
    <cellStyle name="20% - Énfasis3 2 11" xfId="205" xr:uid="{00000000-0005-0000-0000-000027010000}"/>
    <cellStyle name="20% - Énfasis3 2 12" xfId="206" xr:uid="{00000000-0005-0000-0000-000028010000}"/>
    <cellStyle name="20% - Énfasis3 2 2" xfId="207" xr:uid="{00000000-0005-0000-0000-000029010000}"/>
    <cellStyle name="20% - Énfasis3 2 2 10" xfId="208" xr:uid="{00000000-0005-0000-0000-00002A010000}"/>
    <cellStyle name="20% - Énfasis3 2 2 11" xfId="209" xr:uid="{00000000-0005-0000-0000-00002B010000}"/>
    <cellStyle name="20% - Énfasis3 2 2 2" xfId="210" xr:uid="{00000000-0005-0000-0000-00002C010000}"/>
    <cellStyle name="20% - Énfasis3 2 2 3" xfId="211" xr:uid="{00000000-0005-0000-0000-00002D010000}"/>
    <cellStyle name="20% - Énfasis3 2 2 4" xfId="212" xr:uid="{00000000-0005-0000-0000-00002E010000}"/>
    <cellStyle name="20% - Énfasis3 2 2 5" xfId="213" xr:uid="{00000000-0005-0000-0000-00002F010000}"/>
    <cellStyle name="20% - Énfasis3 2 2 6" xfId="214" xr:uid="{00000000-0005-0000-0000-000030010000}"/>
    <cellStyle name="20% - Énfasis3 2 2 7" xfId="215" xr:uid="{00000000-0005-0000-0000-000031010000}"/>
    <cellStyle name="20% - Énfasis3 2 2 8" xfId="216" xr:uid="{00000000-0005-0000-0000-000032010000}"/>
    <cellStyle name="20% - Énfasis3 2 2 9" xfId="217" xr:uid="{00000000-0005-0000-0000-000033010000}"/>
    <cellStyle name="20% - Énfasis3 2 3" xfId="218" xr:uid="{00000000-0005-0000-0000-000034010000}"/>
    <cellStyle name="20% - Énfasis3 2 4" xfId="219" xr:uid="{00000000-0005-0000-0000-000035010000}"/>
    <cellStyle name="20% - Énfasis3 2 5" xfId="220" xr:uid="{00000000-0005-0000-0000-000036010000}"/>
    <cellStyle name="20% - Énfasis3 2 6" xfId="221" xr:uid="{00000000-0005-0000-0000-000037010000}"/>
    <cellStyle name="20% - Énfasis3 2 7" xfId="222" xr:uid="{00000000-0005-0000-0000-000038010000}"/>
    <cellStyle name="20% - Énfasis3 2 8" xfId="223" xr:uid="{00000000-0005-0000-0000-000039010000}"/>
    <cellStyle name="20% - Énfasis3 2 9" xfId="224" xr:uid="{00000000-0005-0000-0000-00003A010000}"/>
    <cellStyle name="20% - Énfasis3 3" xfId="225" xr:uid="{00000000-0005-0000-0000-00003B010000}"/>
    <cellStyle name="20% - Énfasis3 3 10" xfId="226" xr:uid="{00000000-0005-0000-0000-00003C010000}"/>
    <cellStyle name="20% - Énfasis3 3 11" xfId="227" xr:uid="{00000000-0005-0000-0000-00003D010000}"/>
    <cellStyle name="20% - Énfasis3 3 12" xfId="228" xr:uid="{00000000-0005-0000-0000-00003E010000}"/>
    <cellStyle name="20% - Énfasis3 3 2" xfId="229" xr:uid="{00000000-0005-0000-0000-00003F010000}"/>
    <cellStyle name="20% - Énfasis3 3 2 10" xfId="230" xr:uid="{00000000-0005-0000-0000-000040010000}"/>
    <cellStyle name="20% - Énfasis3 3 2 11" xfId="231" xr:uid="{00000000-0005-0000-0000-000041010000}"/>
    <cellStyle name="20% - Énfasis3 3 2 2" xfId="232" xr:uid="{00000000-0005-0000-0000-000042010000}"/>
    <cellStyle name="20% - Énfasis3 3 2 3" xfId="233" xr:uid="{00000000-0005-0000-0000-000043010000}"/>
    <cellStyle name="20% - Énfasis3 3 2 4" xfId="234" xr:uid="{00000000-0005-0000-0000-000044010000}"/>
    <cellStyle name="20% - Énfasis3 3 2 5" xfId="235" xr:uid="{00000000-0005-0000-0000-000045010000}"/>
    <cellStyle name="20% - Énfasis3 3 2 6" xfId="236" xr:uid="{00000000-0005-0000-0000-000046010000}"/>
    <cellStyle name="20% - Énfasis3 3 2 7" xfId="237" xr:uid="{00000000-0005-0000-0000-000047010000}"/>
    <cellStyle name="20% - Énfasis3 3 2 8" xfId="238" xr:uid="{00000000-0005-0000-0000-000048010000}"/>
    <cellStyle name="20% - Énfasis3 3 2 9" xfId="239" xr:uid="{00000000-0005-0000-0000-000049010000}"/>
    <cellStyle name="20% - Énfasis3 3 3" xfId="240" xr:uid="{00000000-0005-0000-0000-00004A010000}"/>
    <cellStyle name="20% - Énfasis3 3 4" xfId="241" xr:uid="{00000000-0005-0000-0000-00004B010000}"/>
    <cellStyle name="20% - Énfasis3 3 5" xfId="242" xr:uid="{00000000-0005-0000-0000-00004C010000}"/>
    <cellStyle name="20% - Énfasis3 3 6" xfId="243" xr:uid="{00000000-0005-0000-0000-00004D010000}"/>
    <cellStyle name="20% - Énfasis3 3 7" xfId="244" xr:uid="{00000000-0005-0000-0000-00004E010000}"/>
    <cellStyle name="20% - Énfasis3 3 8" xfId="245" xr:uid="{00000000-0005-0000-0000-00004F010000}"/>
    <cellStyle name="20% - Énfasis3 3 9" xfId="246" xr:uid="{00000000-0005-0000-0000-000050010000}"/>
    <cellStyle name="20% - Énfasis3 4" xfId="247" xr:uid="{00000000-0005-0000-0000-000051010000}"/>
    <cellStyle name="20% - Énfasis3 5" xfId="248" xr:uid="{00000000-0005-0000-0000-000052010000}"/>
    <cellStyle name="20% - Énfasis3 6" xfId="249" xr:uid="{00000000-0005-0000-0000-000053010000}"/>
    <cellStyle name="20% - Énfasis3 7" xfId="250" xr:uid="{00000000-0005-0000-0000-000054010000}"/>
    <cellStyle name="20% - Énfasis3 8" xfId="251" xr:uid="{00000000-0005-0000-0000-000055010000}"/>
    <cellStyle name="20% - Énfasis3 9" xfId="252" xr:uid="{00000000-0005-0000-0000-000056010000}"/>
    <cellStyle name="20% - Énfasis4 10" xfId="253" xr:uid="{00000000-0005-0000-0000-000057010000}"/>
    <cellStyle name="20% - Énfasis4 11" xfId="254" xr:uid="{00000000-0005-0000-0000-000058010000}"/>
    <cellStyle name="20% - Énfasis4 12" xfId="255" xr:uid="{00000000-0005-0000-0000-000059010000}"/>
    <cellStyle name="20% - Énfasis4 13" xfId="256" xr:uid="{00000000-0005-0000-0000-00005A010000}"/>
    <cellStyle name="20% - Énfasis4 14" xfId="257" xr:uid="{00000000-0005-0000-0000-00005B010000}"/>
    <cellStyle name="20% - Énfasis4 15" xfId="258" xr:uid="{00000000-0005-0000-0000-00005C010000}"/>
    <cellStyle name="20% - Énfasis4 16" xfId="259" xr:uid="{00000000-0005-0000-0000-00005D010000}"/>
    <cellStyle name="20% - Énfasis4 2" xfId="260" xr:uid="{00000000-0005-0000-0000-00005E010000}"/>
    <cellStyle name="20% - Énfasis4 2 10" xfId="261" xr:uid="{00000000-0005-0000-0000-00005F010000}"/>
    <cellStyle name="20% - Énfasis4 2 11" xfId="262" xr:uid="{00000000-0005-0000-0000-000060010000}"/>
    <cellStyle name="20% - Énfasis4 2 12" xfId="263" xr:uid="{00000000-0005-0000-0000-000061010000}"/>
    <cellStyle name="20% - Énfasis4 2 2" xfId="264" xr:uid="{00000000-0005-0000-0000-000062010000}"/>
    <cellStyle name="20% - Énfasis4 2 2 10" xfId="265" xr:uid="{00000000-0005-0000-0000-000063010000}"/>
    <cellStyle name="20% - Énfasis4 2 2 11" xfId="266" xr:uid="{00000000-0005-0000-0000-000064010000}"/>
    <cellStyle name="20% - Énfasis4 2 2 2" xfId="267" xr:uid="{00000000-0005-0000-0000-000065010000}"/>
    <cellStyle name="20% - Énfasis4 2 2 3" xfId="268" xr:uid="{00000000-0005-0000-0000-000066010000}"/>
    <cellStyle name="20% - Énfasis4 2 2 4" xfId="269" xr:uid="{00000000-0005-0000-0000-000067010000}"/>
    <cellStyle name="20% - Énfasis4 2 2 5" xfId="270" xr:uid="{00000000-0005-0000-0000-000068010000}"/>
    <cellStyle name="20% - Énfasis4 2 2 6" xfId="271" xr:uid="{00000000-0005-0000-0000-000069010000}"/>
    <cellStyle name="20% - Énfasis4 2 2 7" xfId="272" xr:uid="{00000000-0005-0000-0000-00006A010000}"/>
    <cellStyle name="20% - Énfasis4 2 2 8" xfId="273" xr:uid="{00000000-0005-0000-0000-00006B010000}"/>
    <cellStyle name="20% - Énfasis4 2 2 9" xfId="274" xr:uid="{00000000-0005-0000-0000-00006C010000}"/>
    <cellStyle name="20% - Énfasis4 2 3" xfId="275" xr:uid="{00000000-0005-0000-0000-00006D010000}"/>
    <cellStyle name="20% - Énfasis4 2 4" xfId="276" xr:uid="{00000000-0005-0000-0000-00006E010000}"/>
    <cellStyle name="20% - Énfasis4 2 5" xfId="277" xr:uid="{00000000-0005-0000-0000-00006F010000}"/>
    <cellStyle name="20% - Énfasis4 2 6" xfId="278" xr:uid="{00000000-0005-0000-0000-000070010000}"/>
    <cellStyle name="20% - Énfasis4 2 7" xfId="279" xr:uid="{00000000-0005-0000-0000-000071010000}"/>
    <cellStyle name="20% - Énfasis4 2 8" xfId="280" xr:uid="{00000000-0005-0000-0000-000072010000}"/>
    <cellStyle name="20% - Énfasis4 2 9" xfId="281" xr:uid="{00000000-0005-0000-0000-000073010000}"/>
    <cellStyle name="20% - Énfasis4 3" xfId="282" xr:uid="{00000000-0005-0000-0000-000074010000}"/>
    <cellStyle name="20% - Énfasis4 3 10" xfId="283" xr:uid="{00000000-0005-0000-0000-000075010000}"/>
    <cellStyle name="20% - Énfasis4 3 11" xfId="284" xr:uid="{00000000-0005-0000-0000-000076010000}"/>
    <cellStyle name="20% - Énfasis4 3 12" xfId="285" xr:uid="{00000000-0005-0000-0000-000077010000}"/>
    <cellStyle name="20% - Énfasis4 3 2" xfId="286" xr:uid="{00000000-0005-0000-0000-000078010000}"/>
    <cellStyle name="20% - Énfasis4 3 2 10" xfId="287" xr:uid="{00000000-0005-0000-0000-000079010000}"/>
    <cellStyle name="20% - Énfasis4 3 2 11" xfId="288" xr:uid="{00000000-0005-0000-0000-00007A010000}"/>
    <cellStyle name="20% - Énfasis4 3 2 2" xfId="289" xr:uid="{00000000-0005-0000-0000-00007B010000}"/>
    <cellStyle name="20% - Énfasis4 3 2 3" xfId="290" xr:uid="{00000000-0005-0000-0000-00007C010000}"/>
    <cellStyle name="20% - Énfasis4 3 2 4" xfId="291" xr:uid="{00000000-0005-0000-0000-00007D010000}"/>
    <cellStyle name="20% - Énfasis4 3 2 5" xfId="292" xr:uid="{00000000-0005-0000-0000-00007E010000}"/>
    <cellStyle name="20% - Énfasis4 3 2 6" xfId="293" xr:uid="{00000000-0005-0000-0000-00007F010000}"/>
    <cellStyle name="20% - Énfasis4 3 2 7" xfId="294" xr:uid="{00000000-0005-0000-0000-000080010000}"/>
    <cellStyle name="20% - Énfasis4 3 2 8" xfId="295" xr:uid="{00000000-0005-0000-0000-000081010000}"/>
    <cellStyle name="20% - Énfasis4 3 2 9" xfId="296" xr:uid="{00000000-0005-0000-0000-000082010000}"/>
    <cellStyle name="20% - Énfasis4 3 3" xfId="297" xr:uid="{00000000-0005-0000-0000-000083010000}"/>
    <cellStyle name="20% - Énfasis4 3 4" xfId="298" xr:uid="{00000000-0005-0000-0000-000084010000}"/>
    <cellStyle name="20% - Énfasis4 3 5" xfId="299" xr:uid="{00000000-0005-0000-0000-000085010000}"/>
    <cellStyle name="20% - Énfasis4 3 6" xfId="300" xr:uid="{00000000-0005-0000-0000-000086010000}"/>
    <cellStyle name="20% - Énfasis4 3 7" xfId="301" xr:uid="{00000000-0005-0000-0000-000087010000}"/>
    <cellStyle name="20% - Énfasis4 3 8" xfId="302" xr:uid="{00000000-0005-0000-0000-000088010000}"/>
    <cellStyle name="20% - Énfasis4 3 9" xfId="303" xr:uid="{00000000-0005-0000-0000-000089010000}"/>
    <cellStyle name="20% - Énfasis4 4" xfId="304" xr:uid="{00000000-0005-0000-0000-00008A010000}"/>
    <cellStyle name="20% - Énfasis4 5" xfId="305" xr:uid="{00000000-0005-0000-0000-00008B010000}"/>
    <cellStyle name="20% - Énfasis4 6" xfId="306" xr:uid="{00000000-0005-0000-0000-00008C010000}"/>
    <cellStyle name="20% - Énfasis4 7" xfId="307" xr:uid="{00000000-0005-0000-0000-00008D010000}"/>
    <cellStyle name="20% - Énfasis4 8" xfId="308" xr:uid="{00000000-0005-0000-0000-00008E010000}"/>
    <cellStyle name="20% - Énfasis4 9" xfId="309" xr:uid="{00000000-0005-0000-0000-00008F010000}"/>
    <cellStyle name="20% - Énfasis5 10" xfId="310" xr:uid="{00000000-0005-0000-0000-000090010000}"/>
    <cellStyle name="20% - Énfasis5 11" xfId="311" xr:uid="{00000000-0005-0000-0000-000091010000}"/>
    <cellStyle name="20% - Énfasis5 12" xfId="312" xr:uid="{00000000-0005-0000-0000-000092010000}"/>
    <cellStyle name="20% - Énfasis5 13" xfId="313" xr:uid="{00000000-0005-0000-0000-000093010000}"/>
    <cellStyle name="20% - Énfasis5 14" xfId="314" xr:uid="{00000000-0005-0000-0000-000094010000}"/>
    <cellStyle name="20% - Énfasis5 15" xfId="315" xr:uid="{00000000-0005-0000-0000-000095010000}"/>
    <cellStyle name="20% - Énfasis5 16" xfId="316" xr:uid="{00000000-0005-0000-0000-000096010000}"/>
    <cellStyle name="20% - Énfasis5 2" xfId="317" xr:uid="{00000000-0005-0000-0000-000097010000}"/>
    <cellStyle name="20% - Énfasis5 2 10" xfId="318" xr:uid="{00000000-0005-0000-0000-000098010000}"/>
    <cellStyle name="20% - Énfasis5 2 11" xfId="319" xr:uid="{00000000-0005-0000-0000-000099010000}"/>
    <cellStyle name="20% - Énfasis5 2 12" xfId="320" xr:uid="{00000000-0005-0000-0000-00009A010000}"/>
    <cellStyle name="20% - Énfasis5 2 2" xfId="321" xr:uid="{00000000-0005-0000-0000-00009B010000}"/>
    <cellStyle name="20% - Énfasis5 2 2 10" xfId="322" xr:uid="{00000000-0005-0000-0000-00009C010000}"/>
    <cellStyle name="20% - Énfasis5 2 2 11" xfId="323" xr:uid="{00000000-0005-0000-0000-00009D010000}"/>
    <cellStyle name="20% - Énfasis5 2 2 2" xfId="324" xr:uid="{00000000-0005-0000-0000-00009E010000}"/>
    <cellStyle name="20% - Énfasis5 2 2 3" xfId="325" xr:uid="{00000000-0005-0000-0000-00009F010000}"/>
    <cellStyle name="20% - Énfasis5 2 2 4" xfId="326" xr:uid="{00000000-0005-0000-0000-0000A0010000}"/>
    <cellStyle name="20% - Énfasis5 2 2 5" xfId="327" xr:uid="{00000000-0005-0000-0000-0000A1010000}"/>
    <cellStyle name="20% - Énfasis5 2 2 6" xfId="328" xr:uid="{00000000-0005-0000-0000-0000A2010000}"/>
    <cellStyle name="20% - Énfasis5 2 2 7" xfId="329" xr:uid="{00000000-0005-0000-0000-0000A3010000}"/>
    <cellStyle name="20% - Énfasis5 2 2 8" xfId="330" xr:uid="{00000000-0005-0000-0000-0000A4010000}"/>
    <cellStyle name="20% - Énfasis5 2 2 9" xfId="331" xr:uid="{00000000-0005-0000-0000-0000A5010000}"/>
    <cellStyle name="20% - Énfasis5 2 3" xfId="332" xr:uid="{00000000-0005-0000-0000-0000A6010000}"/>
    <cellStyle name="20% - Énfasis5 2 4" xfId="333" xr:uid="{00000000-0005-0000-0000-0000A7010000}"/>
    <cellStyle name="20% - Énfasis5 2 5" xfId="334" xr:uid="{00000000-0005-0000-0000-0000A8010000}"/>
    <cellStyle name="20% - Énfasis5 2 6" xfId="335" xr:uid="{00000000-0005-0000-0000-0000A9010000}"/>
    <cellStyle name="20% - Énfasis5 2 7" xfId="336" xr:uid="{00000000-0005-0000-0000-0000AA010000}"/>
    <cellStyle name="20% - Énfasis5 2 8" xfId="337" xr:uid="{00000000-0005-0000-0000-0000AB010000}"/>
    <cellStyle name="20% - Énfasis5 2 9" xfId="338" xr:uid="{00000000-0005-0000-0000-0000AC010000}"/>
    <cellStyle name="20% - Énfasis5 3" xfId="339" xr:uid="{00000000-0005-0000-0000-0000AD010000}"/>
    <cellStyle name="20% - Énfasis5 3 10" xfId="340" xr:uid="{00000000-0005-0000-0000-0000AE010000}"/>
    <cellStyle name="20% - Énfasis5 3 11" xfId="341" xr:uid="{00000000-0005-0000-0000-0000AF010000}"/>
    <cellStyle name="20% - Énfasis5 3 12" xfId="342" xr:uid="{00000000-0005-0000-0000-0000B0010000}"/>
    <cellStyle name="20% - Énfasis5 3 2" xfId="343" xr:uid="{00000000-0005-0000-0000-0000B1010000}"/>
    <cellStyle name="20% - Énfasis5 3 2 10" xfId="344" xr:uid="{00000000-0005-0000-0000-0000B2010000}"/>
    <cellStyle name="20% - Énfasis5 3 2 11" xfId="345" xr:uid="{00000000-0005-0000-0000-0000B3010000}"/>
    <cellStyle name="20% - Énfasis5 3 2 2" xfId="346" xr:uid="{00000000-0005-0000-0000-0000B4010000}"/>
    <cellStyle name="20% - Énfasis5 3 2 3" xfId="347" xr:uid="{00000000-0005-0000-0000-0000B5010000}"/>
    <cellStyle name="20% - Énfasis5 3 2 4" xfId="348" xr:uid="{00000000-0005-0000-0000-0000B6010000}"/>
    <cellStyle name="20% - Énfasis5 3 2 5" xfId="349" xr:uid="{00000000-0005-0000-0000-0000B7010000}"/>
    <cellStyle name="20% - Énfasis5 3 2 6" xfId="350" xr:uid="{00000000-0005-0000-0000-0000B8010000}"/>
    <cellStyle name="20% - Énfasis5 3 2 7" xfId="351" xr:uid="{00000000-0005-0000-0000-0000B9010000}"/>
    <cellStyle name="20% - Énfasis5 3 2 8" xfId="352" xr:uid="{00000000-0005-0000-0000-0000BA010000}"/>
    <cellStyle name="20% - Énfasis5 3 2 9" xfId="353" xr:uid="{00000000-0005-0000-0000-0000BB010000}"/>
    <cellStyle name="20% - Énfasis5 3 3" xfId="354" xr:uid="{00000000-0005-0000-0000-0000BC010000}"/>
    <cellStyle name="20% - Énfasis5 3 4" xfId="355" xr:uid="{00000000-0005-0000-0000-0000BD010000}"/>
    <cellStyle name="20% - Énfasis5 3 5" xfId="356" xr:uid="{00000000-0005-0000-0000-0000BE010000}"/>
    <cellStyle name="20% - Énfasis5 3 6" xfId="357" xr:uid="{00000000-0005-0000-0000-0000BF010000}"/>
    <cellStyle name="20% - Énfasis5 3 7" xfId="358" xr:uid="{00000000-0005-0000-0000-0000C0010000}"/>
    <cellStyle name="20% - Énfasis5 3 8" xfId="359" xr:uid="{00000000-0005-0000-0000-0000C1010000}"/>
    <cellStyle name="20% - Énfasis5 3 9" xfId="360" xr:uid="{00000000-0005-0000-0000-0000C2010000}"/>
    <cellStyle name="20% - Énfasis5 4" xfId="361" xr:uid="{00000000-0005-0000-0000-0000C3010000}"/>
    <cellStyle name="20% - Énfasis5 5" xfId="362" xr:uid="{00000000-0005-0000-0000-0000C4010000}"/>
    <cellStyle name="20% - Énfasis5 6" xfId="363" xr:uid="{00000000-0005-0000-0000-0000C5010000}"/>
    <cellStyle name="20% - Énfasis5 7" xfId="364" xr:uid="{00000000-0005-0000-0000-0000C6010000}"/>
    <cellStyle name="20% - Énfasis5 8" xfId="365" xr:uid="{00000000-0005-0000-0000-0000C7010000}"/>
    <cellStyle name="20% - Énfasis5 9" xfId="366" xr:uid="{00000000-0005-0000-0000-0000C8010000}"/>
    <cellStyle name="20% - Énfasis6 10" xfId="367" xr:uid="{00000000-0005-0000-0000-0000C9010000}"/>
    <cellStyle name="20% - Énfasis6 11" xfId="368" xr:uid="{00000000-0005-0000-0000-0000CA010000}"/>
    <cellStyle name="20% - Énfasis6 12" xfId="369" xr:uid="{00000000-0005-0000-0000-0000CB010000}"/>
    <cellStyle name="20% - Énfasis6 13" xfId="370" xr:uid="{00000000-0005-0000-0000-0000CC010000}"/>
    <cellStyle name="20% - Énfasis6 14" xfId="371" xr:uid="{00000000-0005-0000-0000-0000CD010000}"/>
    <cellStyle name="20% - Énfasis6 15" xfId="372" xr:uid="{00000000-0005-0000-0000-0000CE010000}"/>
    <cellStyle name="20% - Énfasis6 16" xfId="373" xr:uid="{00000000-0005-0000-0000-0000CF010000}"/>
    <cellStyle name="20% - Énfasis6 2" xfId="374" xr:uid="{00000000-0005-0000-0000-0000D0010000}"/>
    <cellStyle name="20% - Énfasis6 2 10" xfId="375" xr:uid="{00000000-0005-0000-0000-0000D1010000}"/>
    <cellStyle name="20% - Énfasis6 2 11" xfId="376" xr:uid="{00000000-0005-0000-0000-0000D2010000}"/>
    <cellStyle name="20% - Énfasis6 2 12" xfId="377" xr:uid="{00000000-0005-0000-0000-0000D3010000}"/>
    <cellStyle name="20% - Énfasis6 2 2" xfId="378" xr:uid="{00000000-0005-0000-0000-0000D4010000}"/>
    <cellStyle name="20% - Énfasis6 2 2 10" xfId="379" xr:uid="{00000000-0005-0000-0000-0000D5010000}"/>
    <cellStyle name="20% - Énfasis6 2 2 11" xfId="380" xr:uid="{00000000-0005-0000-0000-0000D6010000}"/>
    <cellStyle name="20% - Énfasis6 2 2 2" xfId="381" xr:uid="{00000000-0005-0000-0000-0000D7010000}"/>
    <cellStyle name="20% - Énfasis6 2 2 3" xfId="382" xr:uid="{00000000-0005-0000-0000-0000D8010000}"/>
    <cellStyle name="20% - Énfasis6 2 2 4" xfId="383" xr:uid="{00000000-0005-0000-0000-0000D9010000}"/>
    <cellStyle name="20% - Énfasis6 2 2 5" xfId="384" xr:uid="{00000000-0005-0000-0000-0000DA010000}"/>
    <cellStyle name="20% - Énfasis6 2 2 6" xfId="385" xr:uid="{00000000-0005-0000-0000-0000DB010000}"/>
    <cellStyle name="20% - Énfasis6 2 2 7" xfId="386" xr:uid="{00000000-0005-0000-0000-0000DC010000}"/>
    <cellStyle name="20% - Énfasis6 2 2 8" xfId="387" xr:uid="{00000000-0005-0000-0000-0000DD010000}"/>
    <cellStyle name="20% - Énfasis6 2 2 9" xfId="388" xr:uid="{00000000-0005-0000-0000-0000DE010000}"/>
    <cellStyle name="20% - Énfasis6 2 3" xfId="389" xr:uid="{00000000-0005-0000-0000-0000DF010000}"/>
    <cellStyle name="20% - Énfasis6 2 4" xfId="390" xr:uid="{00000000-0005-0000-0000-0000E0010000}"/>
    <cellStyle name="20% - Énfasis6 2 5" xfId="391" xr:uid="{00000000-0005-0000-0000-0000E1010000}"/>
    <cellStyle name="20% - Énfasis6 2 6" xfId="392" xr:uid="{00000000-0005-0000-0000-0000E2010000}"/>
    <cellStyle name="20% - Énfasis6 2 7" xfId="393" xr:uid="{00000000-0005-0000-0000-0000E3010000}"/>
    <cellStyle name="20% - Énfasis6 2 8" xfId="394" xr:uid="{00000000-0005-0000-0000-0000E4010000}"/>
    <cellStyle name="20% - Énfasis6 2 9" xfId="395" xr:uid="{00000000-0005-0000-0000-0000E5010000}"/>
    <cellStyle name="20% - Énfasis6 3" xfId="396" xr:uid="{00000000-0005-0000-0000-0000E6010000}"/>
    <cellStyle name="20% - Énfasis6 3 10" xfId="397" xr:uid="{00000000-0005-0000-0000-0000E7010000}"/>
    <cellStyle name="20% - Énfasis6 3 11" xfId="398" xr:uid="{00000000-0005-0000-0000-0000E8010000}"/>
    <cellStyle name="20% - Énfasis6 3 12" xfId="399" xr:uid="{00000000-0005-0000-0000-0000E9010000}"/>
    <cellStyle name="20% - Énfasis6 3 2" xfId="400" xr:uid="{00000000-0005-0000-0000-0000EA010000}"/>
    <cellStyle name="20% - Énfasis6 3 2 10" xfId="401" xr:uid="{00000000-0005-0000-0000-0000EB010000}"/>
    <cellStyle name="20% - Énfasis6 3 2 11" xfId="402" xr:uid="{00000000-0005-0000-0000-0000EC010000}"/>
    <cellStyle name="20% - Énfasis6 3 2 2" xfId="403" xr:uid="{00000000-0005-0000-0000-0000ED010000}"/>
    <cellStyle name="20% - Énfasis6 3 2 3" xfId="404" xr:uid="{00000000-0005-0000-0000-0000EE010000}"/>
    <cellStyle name="20% - Énfasis6 3 2 4" xfId="405" xr:uid="{00000000-0005-0000-0000-0000EF010000}"/>
    <cellStyle name="20% - Énfasis6 3 2 5" xfId="406" xr:uid="{00000000-0005-0000-0000-0000F0010000}"/>
    <cellStyle name="20% - Énfasis6 3 2 6" xfId="407" xr:uid="{00000000-0005-0000-0000-0000F1010000}"/>
    <cellStyle name="20% - Énfasis6 3 2 7" xfId="408" xr:uid="{00000000-0005-0000-0000-0000F2010000}"/>
    <cellStyle name="20% - Énfasis6 3 2 8" xfId="409" xr:uid="{00000000-0005-0000-0000-0000F3010000}"/>
    <cellStyle name="20% - Énfasis6 3 2 9" xfId="410" xr:uid="{00000000-0005-0000-0000-0000F4010000}"/>
    <cellStyle name="20% - Énfasis6 3 3" xfId="411" xr:uid="{00000000-0005-0000-0000-0000F5010000}"/>
    <cellStyle name="20% - Énfasis6 3 4" xfId="412" xr:uid="{00000000-0005-0000-0000-0000F6010000}"/>
    <cellStyle name="20% - Énfasis6 3 5" xfId="413" xr:uid="{00000000-0005-0000-0000-0000F7010000}"/>
    <cellStyle name="20% - Énfasis6 3 6" xfId="414" xr:uid="{00000000-0005-0000-0000-0000F8010000}"/>
    <cellStyle name="20% - Énfasis6 3 7" xfId="415" xr:uid="{00000000-0005-0000-0000-0000F9010000}"/>
    <cellStyle name="20% - Énfasis6 3 8" xfId="416" xr:uid="{00000000-0005-0000-0000-0000FA010000}"/>
    <cellStyle name="20% - Énfasis6 3 9" xfId="417" xr:uid="{00000000-0005-0000-0000-0000FB010000}"/>
    <cellStyle name="20% - Énfasis6 4" xfId="418" xr:uid="{00000000-0005-0000-0000-0000FC010000}"/>
    <cellStyle name="20% - Énfasis6 5" xfId="419" xr:uid="{00000000-0005-0000-0000-0000FD010000}"/>
    <cellStyle name="20% - Énfasis6 6" xfId="420" xr:uid="{00000000-0005-0000-0000-0000FE010000}"/>
    <cellStyle name="20% - Énfasis6 7" xfId="421" xr:uid="{00000000-0005-0000-0000-0000FF010000}"/>
    <cellStyle name="20% - Énfasis6 8" xfId="422" xr:uid="{00000000-0005-0000-0000-000000020000}"/>
    <cellStyle name="20% - Énfasis6 9" xfId="423" xr:uid="{00000000-0005-0000-0000-000001020000}"/>
    <cellStyle name="40% - Accent1" xfId="424" xr:uid="{00000000-0005-0000-0000-000002020000}"/>
    <cellStyle name="40% - Accent1 2" xfId="3614" xr:uid="{00000000-0005-0000-0000-000003020000}"/>
    <cellStyle name="40% - Accent2" xfId="425" xr:uid="{00000000-0005-0000-0000-000004020000}"/>
    <cellStyle name="40% - Accent2 2" xfId="3615" xr:uid="{00000000-0005-0000-0000-000005020000}"/>
    <cellStyle name="40% - Accent3" xfId="426" xr:uid="{00000000-0005-0000-0000-000006020000}"/>
    <cellStyle name="40% - Accent3 2" xfId="3616" xr:uid="{00000000-0005-0000-0000-000007020000}"/>
    <cellStyle name="40% - Accent4" xfId="427" xr:uid="{00000000-0005-0000-0000-000008020000}"/>
    <cellStyle name="40% - Accent4 2" xfId="3617" xr:uid="{00000000-0005-0000-0000-000009020000}"/>
    <cellStyle name="40% - Accent5" xfId="428" xr:uid="{00000000-0005-0000-0000-00000A020000}"/>
    <cellStyle name="40% - Accent5 2" xfId="3618" xr:uid="{00000000-0005-0000-0000-00000B020000}"/>
    <cellStyle name="40% - Accent6" xfId="429" xr:uid="{00000000-0005-0000-0000-00000C020000}"/>
    <cellStyle name="40% - Accent6 2" xfId="3619" xr:uid="{00000000-0005-0000-0000-00000D020000}"/>
    <cellStyle name="40% - akcent 1" xfId="430" xr:uid="{00000000-0005-0000-0000-00000E020000}"/>
    <cellStyle name="40% - akcent 2" xfId="431" xr:uid="{00000000-0005-0000-0000-00000F020000}"/>
    <cellStyle name="40% - akcent 3" xfId="432" xr:uid="{00000000-0005-0000-0000-000010020000}"/>
    <cellStyle name="40% - akcent 4" xfId="433" xr:uid="{00000000-0005-0000-0000-000011020000}"/>
    <cellStyle name="40% - akcent 5" xfId="434" xr:uid="{00000000-0005-0000-0000-000012020000}"/>
    <cellStyle name="40% - akcent 6" xfId="435" xr:uid="{00000000-0005-0000-0000-000013020000}"/>
    <cellStyle name="40% - Ênfase1" xfId="436" xr:uid="{00000000-0005-0000-0000-000014020000}"/>
    <cellStyle name="40% - Ênfase2" xfId="437" xr:uid="{00000000-0005-0000-0000-000015020000}"/>
    <cellStyle name="40% - Ênfase3" xfId="438" xr:uid="{00000000-0005-0000-0000-000016020000}"/>
    <cellStyle name="40% - Ênfase4" xfId="439" xr:uid="{00000000-0005-0000-0000-000017020000}"/>
    <cellStyle name="40% - Ênfase5" xfId="440" xr:uid="{00000000-0005-0000-0000-000018020000}"/>
    <cellStyle name="40% - Ênfase6" xfId="441" xr:uid="{00000000-0005-0000-0000-000019020000}"/>
    <cellStyle name="40% - Énfasis1 10" xfId="442" xr:uid="{00000000-0005-0000-0000-00001A020000}"/>
    <cellStyle name="40% - Énfasis1 11" xfId="443" xr:uid="{00000000-0005-0000-0000-00001B020000}"/>
    <cellStyle name="40% - Énfasis1 12" xfId="444" xr:uid="{00000000-0005-0000-0000-00001C020000}"/>
    <cellStyle name="40% - Énfasis1 13" xfId="445" xr:uid="{00000000-0005-0000-0000-00001D020000}"/>
    <cellStyle name="40% - Énfasis1 14" xfId="446" xr:uid="{00000000-0005-0000-0000-00001E020000}"/>
    <cellStyle name="40% - Énfasis1 15" xfId="447" xr:uid="{00000000-0005-0000-0000-00001F020000}"/>
    <cellStyle name="40% - Énfasis1 16" xfId="448" xr:uid="{00000000-0005-0000-0000-000020020000}"/>
    <cellStyle name="40% - Énfasis1 2" xfId="449" xr:uid="{00000000-0005-0000-0000-000021020000}"/>
    <cellStyle name="40% - Énfasis1 2 10" xfId="450" xr:uid="{00000000-0005-0000-0000-000022020000}"/>
    <cellStyle name="40% - Énfasis1 2 11" xfId="451" xr:uid="{00000000-0005-0000-0000-000023020000}"/>
    <cellStyle name="40% - Énfasis1 2 12" xfId="452" xr:uid="{00000000-0005-0000-0000-000024020000}"/>
    <cellStyle name="40% - Énfasis1 2 2" xfId="453" xr:uid="{00000000-0005-0000-0000-000025020000}"/>
    <cellStyle name="40% - Énfasis1 2 2 10" xfId="454" xr:uid="{00000000-0005-0000-0000-000026020000}"/>
    <cellStyle name="40% - Énfasis1 2 2 11" xfId="455" xr:uid="{00000000-0005-0000-0000-000027020000}"/>
    <cellStyle name="40% - Énfasis1 2 2 2" xfId="456" xr:uid="{00000000-0005-0000-0000-000028020000}"/>
    <cellStyle name="40% - Énfasis1 2 2 3" xfId="457" xr:uid="{00000000-0005-0000-0000-000029020000}"/>
    <cellStyle name="40% - Énfasis1 2 2 4" xfId="458" xr:uid="{00000000-0005-0000-0000-00002A020000}"/>
    <cellStyle name="40% - Énfasis1 2 2 5" xfId="459" xr:uid="{00000000-0005-0000-0000-00002B020000}"/>
    <cellStyle name="40% - Énfasis1 2 2 6" xfId="460" xr:uid="{00000000-0005-0000-0000-00002C020000}"/>
    <cellStyle name="40% - Énfasis1 2 2 7" xfId="461" xr:uid="{00000000-0005-0000-0000-00002D020000}"/>
    <cellStyle name="40% - Énfasis1 2 2 8" xfId="462" xr:uid="{00000000-0005-0000-0000-00002E020000}"/>
    <cellStyle name="40% - Énfasis1 2 2 9" xfId="463" xr:uid="{00000000-0005-0000-0000-00002F020000}"/>
    <cellStyle name="40% - Énfasis1 2 3" xfId="464" xr:uid="{00000000-0005-0000-0000-000030020000}"/>
    <cellStyle name="40% - Énfasis1 2 4" xfId="465" xr:uid="{00000000-0005-0000-0000-000031020000}"/>
    <cellStyle name="40% - Énfasis1 2 5" xfId="466" xr:uid="{00000000-0005-0000-0000-000032020000}"/>
    <cellStyle name="40% - Énfasis1 2 6" xfId="467" xr:uid="{00000000-0005-0000-0000-000033020000}"/>
    <cellStyle name="40% - Énfasis1 2 7" xfId="468" xr:uid="{00000000-0005-0000-0000-000034020000}"/>
    <cellStyle name="40% - Énfasis1 2 8" xfId="469" xr:uid="{00000000-0005-0000-0000-000035020000}"/>
    <cellStyle name="40% - Énfasis1 2 9" xfId="470" xr:uid="{00000000-0005-0000-0000-000036020000}"/>
    <cellStyle name="40% - Énfasis1 3" xfId="471" xr:uid="{00000000-0005-0000-0000-000037020000}"/>
    <cellStyle name="40% - Énfasis1 3 10" xfId="472" xr:uid="{00000000-0005-0000-0000-000038020000}"/>
    <cellStyle name="40% - Énfasis1 3 11" xfId="473" xr:uid="{00000000-0005-0000-0000-000039020000}"/>
    <cellStyle name="40% - Énfasis1 3 12" xfId="474" xr:uid="{00000000-0005-0000-0000-00003A020000}"/>
    <cellStyle name="40% - Énfasis1 3 2" xfId="475" xr:uid="{00000000-0005-0000-0000-00003B020000}"/>
    <cellStyle name="40% - Énfasis1 3 2 10" xfId="476" xr:uid="{00000000-0005-0000-0000-00003C020000}"/>
    <cellStyle name="40% - Énfasis1 3 2 11" xfId="477" xr:uid="{00000000-0005-0000-0000-00003D020000}"/>
    <cellStyle name="40% - Énfasis1 3 2 2" xfId="478" xr:uid="{00000000-0005-0000-0000-00003E020000}"/>
    <cellStyle name="40% - Énfasis1 3 2 3" xfId="479" xr:uid="{00000000-0005-0000-0000-00003F020000}"/>
    <cellStyle name="40% - Énfasis1 3 2 4" xfId="480" xr:uid="{00000000-0005-0000-0000-000040020000}"/>
    <cellStyle name="40% - Énfasis1 3 2 5" xfId="481" xr:uid="{00000000-0005-0000-0000-000041020000}"/>
    <cellStyle name="40% - Énfasis1 3 2 6" xfId="482" xr:uid="{00000000-0005-0000-0000-000042020000}"/>
    <cellStyle name="40% - Énfasis1 3 2 7" xfId="483" xr:uid="{00000000-0005-0000-0000-000043020000}"/>
    <cellStyle name="40% - Énfasis1 3 2 8" xfId="484" xr:uid="{00000000-0005-0000-0000-000044020000}"/>
    <cellStyle name="40% - Énfasis1 3 2 9" xfId="485" xr:uid="{00000000-0005-0000-0000-000045020000}"/>
    <cellStyle name="40% - Énfasis1 3 3" xfId="486" xr:uid="{00000000-0005-0000-0000-000046020000}"/>
    <cellStyle name="40% - Énfasis1 3 4" xfId="487" xr:uid="{00000000-0005-0000-0000-000047020000}"/>
    <cellStyle name="40% - Énfasis1 3 5" xfId="488" xr:uid="{00000000-0005-0000-0000-000048020000}"/>
    <cellStyle name="40% - Énfasis1 3 6" xfId="489" xr:uid="{00000000-0005-0000-0000-000049020000}"/>
    <cellStyle name="40% - Énfasis1 3 7" xfId="490" xr:uid="{00000000-0005-0000-0000-00004A020000}"/>
    <cellStyle name="40% - Énfasis1 3 8" xfId="491" xr:uid="{00000000-0005-0000-0000-00004B020000}"/>
    <cellStyle name="40% - Énfasis1 3 9" xfId="492" xr:uid="{00000000-0005-0000-0000-00004C020000}"/>
    <cellStyle name="40% - Énfasis1 4" xfId="493" xr:uid="{00000000-0005-0000-0000-00004D020000}"/>
    <cellStyle name="40% - Énfasis1 5" xfId="494" xr:uid="{00000000-0005-0000-0000-00004E020000}"/>
    <cellStyle name="40% - Énfasis1 6" xfId="495" xr:uid="{00000000-0005-0000-0000-00004F020000}"/>
    <cellStyle name="40% - Énfasis1 7" xfId="496" xr:uid="{00000000-0005-0000-0000-000050020000}"/>
    <cellStyle name="40% - Énfasis1 8" xfId="497" xr:uid="{00000000-0005-0000-0000-000051020000}"/>
    <cellStyle name="40% - Énfasis1 9" xfId="498" xr:uid="{00000000-0005-0000-0000-000052020000}"/>
    <cellStyle name="40% - Énfasis2 10" xfId="499" xr:uid="{00000000-0005-0000-0000-000053020000}"/>
    <cellStyle name="40% - Énfasis2 11" xfId="500" xr:uid="{00000000-0005-0000-0000-000054020000}"/>
    <cellStyle name="40% - Énfasis2 12" xfId="501" xr:uid="{00000000-0005-0000-0000-000055020000}"/>
    <cellStyle name="40% - Énfasis2 13" xfId="502" xr:uid="{00000000-0005-0000-0000-000056020000}"/>
    <cellStyle name="40% - Énfasis2 14" xfId="503" xr:uid="{00000000-0005-0000-0000-000057020000}"/>
    <cellStyle name="40% - Énfasis2 15" xfId="504" xr:uid="{00000000-0005-0000-0000-000058020000}"/>
    <cellStyle name="40% - Énfasis2 16" xfId="505" xr:uid="{00000000-0005-0000-0000-000059020000}"/>
    <cellStyle name="40% - Énfasis2 2" xfId="506" xr:uid="{00000000-0005-0000-0000-00005A020000}"/>
    <cellStyle name="40% - Énfasis2 2 10" xfId="507" xr:uid="{00000000-0005-0000-0000-00005B020000}"/>
    <cellStyle name="40% - Énfasis2 2 11" xfId="508" xr:uid="{00000000-0005-0000-0000-00005C020000}"/>
    <cellStyle name="40% - Énfasis2 2 12" xfId="509" xr:uid="{00000000-0005-0000-0000-00005D020000}"/>
    <cellStyle name="40% - Énfasis2 2 2" xfId="510" xr:uid="{00000000-0005-0000-0000-00005E020000}"/>
    <cellStyle name="40% - Énfasis2 2 2 10" xfId="511" xr:uid="{00000000-0005-0000-0000-00005F020000}"/>
    <cellStyle name="40% - Énfasis2 2 2 11" xfId="512" xr:uid="{00000000-0005-0000-0000-000060020000}"/>
    <cellStyle name="40% - Énfasis2 2 2 2" xfId="513" xr:uid="{00000000-0005-0000-0000-000061020000}"/>
    <cellStyle name="40% - Énfasis2 2 2 3" xfId="514" xr:uid="{00000000-0005-0000-0000-000062020000}"/>
    <cellStyle name="40% - Énfasis2 2 2 4" xfId="515" xr:uid="{00000000-0005-0000-0000-000063020000}"/>
    <cellStyle name="40% - Énfasis2 2 2 5" xfId="516" xr:uid="{00000000-0005-0000-0000-000064020000}"/>
    <cellStyle name="40% - Énfasis2 2 2 6" xfId="517" xr:uid="{00000000-0005-0000-0000-000065020000}"/>
    <cellStyle name="40% - Énfasis2 2 2 7" xfId="518" xr:uid="{00000000-0005-0000-0000-000066020000}"/>
    <cellStyle name="40% - Énfasis2 2 2 8" xfId="519" xr:uid="{00000000-0005-0000-0000-000067020000}"/>
    <cellStyle name="40% - Énfasis2 2 2 9" xfId="520" xr:uid="{00000000-0005-0000-0000-000068020000}"/>
    <cellStyle name="40% - Énfasis2 2 3" xfId="521" xr:uid="{00000000-0005-0000-0000-000069020000}"/>
    <cellStyle name="40% - Énfasis2 2 4" xfId="522" xr:uid="{00000000-0005-0000-0000-00006A020000}"/>
    <cellStyle name="40% - Énfasis2 2 5" xfId="523" xr:uid="{00000000-0005-0000-0000-00006B020000}"/>
    <cellStyle name="40% - Énfasis2 2 6" xfId="524" xr:uid="{00000000-0005-0000-0000-00006C020000}"/>
    <cellStyle name="40% - Énfasis2 2 7" xfId="525" xr:uid="{00000000-0005-0000-0000-00006D020000}"/>
    <cellStyle name="40% - Énfasis2 2 8" xfId="526" xr:uid="{00000000-0005-0000-0000-00006E020000}"/>
    <cellStyle name="40% - Énfasis2 2 9" xfId="527" xr:uid="{00000000-0005-0000-0000-00006F020000}"/>
    <cellStyle name="40% - Énfasis2 3" xfId="528" xr:uid="{00000000-0005-0000-0000-000070020000}"/>
    <cellStyle name="40% - Énfasis2 3 10" xfId="529" xr:uid="{00000000-0005-0000-0000-000071020000}"/>
    <cellStyle name="40% - Énfasis2 3 11" xfId="530" xr:uid="{00000000-0005-0000-0000-000072020000}"/>
    <cellStyle name="40% - Énfasis2 3 12" xfId="531" xr:uid="{00000000-0005-0000-0000-000073020000}"/>
    <cellStyle name="40% - Énfasis2 3 2" xfId="532" xr:uid="{00000000-0005-0000-0000-000074020000}"/>
    <cellStyle name="40% - Énfasis2 3 2 10" xfId="533" xr:uid="{00000000-0005-0000-0000-000075020000}"/>
    <cellStyle name="40% - Énfasis2 3 2 11" xfId="534" xr:uid="{00000000-0005-0000-0000-000076020000}"/>
    <cellStyle name="40% - Énfasis2 3 2 2" xfId="535" xr:uid="{00000000-0005-0000-0000-000077020000}"/>
    <cellStyle name="40% - Énfasis2 3 2 3" xfId="536" xr:uid="{00000000-0005-0000-0000-000078020000}"/>
    <cellStyle name="40% - Énfasis2 3 2 4" xfId="537" xr:uid="{00000000-0005-0000-0000-000079020000}"/>
    <cellStyle name="40% - Énfasis2 3 2 5" xfId="538" xr:uid="{00000000-0005-0000-0000-00007A020000}"/>
    <cellStyle name="40% - Énfasis2 3 2 6" xfId="539" xr:uid="{00000000-0005-0000-0000-00007B020000}"/>
    <cellStyle name="40% - Énfasis2 3 2 7" xfId="540" xr:uid="{00000000-0005-0000-0000-00007C020000}"/>
    <cellStyle name="40% - Énfasis2 3 2 8" xfId="541" xr:uid="{00000000-0005-0000-0000-00007D020000}"/>
    <cellStyle name="40% - Énfasis2 3 2 9" xfId="542" xr:uid="{00000000-0005-0000-0000-00007E020000}"/>
    <cellStyle name="40% - Énfasis2 3 3" xfId="543" xr:uid="{00000000-0005-0000-0000-00007F020000}"/>
    <cellStyle name="40% - Énfasis2 3 4" xfId="544" xr:uid="{00000000-0005-0000-0000-000080020000}"/>
    <cellStyle name="40% - Énfasis2 3 5" xfId="545" xr:uid="{00000000-0005-0000-0000-000081020000}"/>
    <cellStyle name="40% - Énfasis2 3 6" xfId="546" xr:uid="{00000000-0005-0000-0000-000082020000}"/>
    <cellStyle name="40% - Énfasis2 3 7" xfId="547" xr:uid="{00000000-0005-0000-0000-000083020000}"/>
    <cellStyle name="40% - Énfasis2 3 8" xfId="548" xr:uid="{00000000-0005-0000-0000-000084020000}"/>
    <cellStyle name="40% - Énfasis2 3 9" xfId="549" xr:uid="{00000000-0005-0000-0000-000085020000}"/>
    <cellStyle name="40% - Énfasis2 4" xfId="550" xr:uid="{00000000-0005-0000-0000-000086020000}"/>
    <cellStyle name="40% - Énfasis2 5" xfId="551" xr:uid="{00000000-0005-0000-0000-000087020000}"/>
    <cellStyle name="40% - Énfasis2 6" xfId="552" xr:uid="{00000000-0005-0000-0000-000088020000}"/>
    <cellStyle name="40% - Énfasis2 7" xfId="553" xr:uid="{00000000-0005-0000-0000-000089020000}"/>
    <cellStyle name="40% - Énfasis2 8" xfId="554" xr:uid="{00000000-0005-0000-0000-00008A020000}"/>
    <cellStyle name="40% - Énfasis2 9" xfId="555" xr:uid="{00000000-0005-0000-0000-00008B020000}"/>
    <cellStyle name="40% - Énfasis3 10" xfId="556" xr:uid="{00000000-0005-0000-0000-00008C020000}"/>
    <cellStyle name="40% - Énfasis3 11" xfId="557" xr:uid="{00000000-0005-0000-0000-00008D020000}"/>
    <cellStyle name="40% - Énfasis3 12" xfId="558" xr:uid="{00000000-0005-0000-0000-00008E020000}"/>
    <cellStyle name="40% - Énfasis3 13" xfId="559" xr:uid="{00000000-0005-0000-0000-00008F020000}"/>
    <cellStyle name="40% - Énfasis3 14" xfId="560" xr:uid="{00000000-0005-0000-0000-000090020000}"/>
    <cellStyle name="40% - Énfasis3 15" xfId="561" xr:uid="{00000000-0005-0000-0000-000091020000}"/>
    <cellStyle name="40% - Énfasis3 16" xfId="562" xr:uid="{00000000-0005-0000-0000-000092020000}"/>
    <cellStyle name="40% - Énfasis3 2" xfId="563" xr:uid="{00000000-0005-0000-0000-000093020000}"/>
    <cellStyle name="40% - Énfasis3 2 10" xfId="564" xr:uid="{00000000-0005-0000-0000-000094020000}"/>
    <cellStyle name="40% - Énfasis3 2 11" xfId="565" xr:uid="{00000000-0005-0000-0000-000095020000}"/>
    <cellStyle name="40% - Énfasis3 2 12" xfId="566" xr:uid="{00000000-0005-0000-0000-000096020000}"/>
    <cellStyle name="40% - Énfasis3 2 2" xfId="567" xr:uid="{00000000-0005-0000-0000-000097020000}"/>
    <cellStyle name="40% - Énfasis3 2 2 10" xfId="568" xr:uid="{00000000-0005-0000-0000-000098020000}"/>
    <cellStyle name="40% - Énfasis3 2 2 11" xfId="569" xr:uid="{00000000-0005-0000-0000-000099020000}"/>
    <cellStyle name="40% - Énfasis3 2 2 2" xfId="570" xr:uid="{00000000-0005-0000-0000-00009A020000}"/>
    <cellStyle name="40% - Énfasis3 2 2 3" xfId="571" xr:uid="{00000000-0005-0000-0000-00009B020000}"/>
    <cellStyle name="40% - Énfasis3 2 2 4" xfId="572" xr:uid="{00000000-0005-0000-0000-00009C020000}"/>
    <cellStyle name="40% - Énfasis3 2 2 5" xfId="573" xr:uid="{00000000-0005-0000-0000-00009D020000}"/>
    <cellStyle name="40% - Énfasis3 2 2 6" xfId="574" xr:uid="{00000000-0005-0000-0000-00009E020000}"/>
    <cellStyle name="40% - Énfasis3 2 2 7" xfId="575" xr:uid="{00000000-0005-0000-0000-00009F020000}"/>
    <cellStyle name="40% - Énfasis3 2 2 8" xfId="576" xr:uid="{00000000-0005-0000-0000-0000A0020000}"/>
    <cellStyle name="40% - Énfasis3 2 2 9" xfId="577" xr:uid="{00000000-0005-0000-0000-0000A1020000}"/>
    <cellStyle name="40% - Énfasis3 2 3" xfId="578" xr:uid="{00000000-0005-0000-0000-0000A2020000}"/>
    <cellStyle name="40% - Énfasis3 2 4" xfId="579" xr:uid="{00000000-0005-0000-0000-0000A3020000}"/>
    <cellStyle name="40% - Énfasis3 2 5" xfId="580" xr:uid="{00000000-0005-0000-0000-0000A4020000}"/>
    <cellStyle name="40% - Énfasis3 2 6" xfId="581" xr:uid="{00000000-0005-0000-0000-0000A5020000}"/>
    <cellStyle name="40% - Énfasis3 2 7" xfId="582" xr:uid="{00000000-0005-0000-0000-0000A6020000}"/>
    <cellStyle name="40% - Énfasis3 2 8" xfId="583" xr:uid="{00000000-0005-0000-0000-0000A7020000}"/>
    <cellStyle name="40% - Énfasis3 2 9" xfId="584" xr:uid="{00000000-0005-0000-0000-0000A8020000}"/>
    <cellStyle name="40% - Énfasis3 3" xfId="585" xr:uid="{00000000-0005-0000-0000-0000A9020000}"/>
    <cellStyle name="40% - Énfasis3 3 10" xfId="586" xr:uid="{00000000-0005-0000-0000-0000AA020000}"/>
    <cellStyle name="40% - Énfasis3 3 11" xfId="587" xr:uid="{00000000-0005-0000-0000-0000AB020000}"/>
    <cellStyle name="40% - Énfasis3 3 12" xfId="588" xr:uid="{00000000-0005-0000-0000-0000AC020000}"/>
    <cellStyle name="40% - Énfasis3 3 2" xfId="589" xr:uid="{00000000-0005-0000-0000-0000AD020000}"/>
    <cellStyle name="40% - Énfasis3 3 2 10" xfId="590" xr:uid="{00000000-0005-0000-0000-0000AE020000}"/>
    <cellStyle name="40% - Énfasis3 3 2 11" xfId="591" xr:uid="{00000000-0005-0000-0000-0000AF020000}"/>
    <cellStyle name="40% - Énfasis3 3 2 2" xfId="592" xr:uid="{00000000-0005-0000-0000-0000B0020000}"/>
    <cellStyle name="40% - Énfasis3 3 2 3" xfId="593" xr:uid="{00000000-0005-0000-0000-0000B1020000}"/>
    <cellStyle name="40% - Énfasis3 3 2 4" xfId="594" xr:uid="{00000000-0005-0000-0000-0000B2020000}"/>
    <cellStyle name="40% - Énfasis3 3 2 5" xfId="595" xr:uid="{00000000-0005-0000-0000-0000B3020000}"/>
    <cellStyle name="40% - Énfasis3 3 2 6" xfId="596" xr:uid="{00000000-0005-0000-0000-0000B4020000}"/>
    <cellStyle name="40% - Énfasis3 3 2 7" xfId="597" xr:uid="{00000000-0005-0000-0000-0000B5020000}"/>
    <cellStyle name="40% - Énfasis3 3 2 8" xfId="598" xr:uid="{00000000-0005-0000-0000-0000B6020000}"/>
    <cellStyle name="40% - Énfasis3 3 2 9" xfId="599" xr:uid="{00000000-0005-0000-0000-0000B7020000}"/>
    <cellStyle name="40% - Énfasis3 3 3" xfId="600" xr:uid="{00000000-0005-0000-0000-0000B8020000}"/>
    <cellStyle name="40% - Énfasis3 3 4" xfId="601" xr:uid="{00000000-0005-0000-0000-0000B9020000}"/>
    <cellStyle name="40% - Énfasis3 3 5" xfId="602" xr:uid="{00000000-0005-0000-0000-0000BA020000}"/>
    <cellStyle name="40% - Énfasis3 3 6" xfId="603" xr:uid="{00000000-0005-0000-0000-0000BB020000}"/>
    <cellStyle name="40% - Énfasis3 3 7" xfId="604" xr:uid="{00000000-0005-0000-0000-0000BC020000}"/>
    <cellStyle name="40% - Énfasis3 3 8" xfId="605" xr:uid="{00000000-0005-0000-0000-0000BD020000}"/>
    <cellStyle name="40% - Énfasis3 3 9" xfId="606" xr:uid="{00000000-0005-0000-0000-0000BE020000}"/>
    <cellStyle name="40% - Énfasis3 4" xfId="607" xr:uid="{00000000-0005-0000-0000-0000BF020000}"/>
    <cellStyle name="40% - Énfasis3 5" xfId="608" xr:uid="{00000000-0005-0000-0000-0000C0020000}"/>
    <cellStyle name="40% - Énfasis3 6" xfId="609" xr:uid="{00000000-0005-0000-0000-0000C1020000}"/>
    <cellStyle name="40% - Énfasis3 7" xfId="610" xr:uid="{00000000-0005-0000-0000-0000C2020000}"/>
    <cellStyle name="40% - Énfasis3 8" xfId="611" xr:uid="{00000000-0005-0000-0000-0000C3020000}"/>
    <cellStyle name="40% - Énfasis3 9" xfId="612" xr:uid="{00000000-0005-0000-0000-0000C4020000}"/>
    <cellStyle name="40% - Énfasis4 10" xfId="613" xr:uid="{00000000-0005-0000-0000-0000C5020000}"/>
    <cellStyle name="40% - Énfasis4 11" xfId="614" xr:uid="{00000000-0005-0000-0000-0000C6020000}"/>
    <cellStyle name="40% - Énfasis4 12" xfId="615" xr:uid="{00000000-0005-0000-0000-0000C7020000}"/>
    <cellStyle name="40% - Énfasis4 13" xfId="616" xr:uid="{00000000-0005-0000-0000-0000C8020000}"/>
    <cellStyle name="40% - Énfasis4 14" xfId="617" xr:uid="{00000000-0005-0000-0000-0000C9020000}"/>
    <cellStyle name="40% - Énfasis4 15" xfId="618" xr:uid="{00000000-0005-0000-0000-0000CA020000}"/>
    <cellStyle name="40% - Énfasis4 16" xfId="619" xr:uid="{00000000-0005-0000-0000-0000CB020000}"/>
    <cellStyle name="40% - Énfasis4 2" xfId="620" xr:uid="{00000000-0005-0000-0000-0000CC020000}"/>
    <cellStyle name="40% - Énfasis4 2 10" xfId="621" xr:uid="{00000000-0005-0000-0000-0000CD020000}"/>
    <cellStyle name="40% - Énfasis4 2 11" xfId="622" xr:uid="{00000000-0005-0000-0000-0000CE020000}"/>
    <cellStyle name="40% - Énfasis4 2 12" xfId="623" xr:uid="{00000000-0005-0000-0000-0000CF020000}"/>
    <cellStyle name="40% - Énfasis4 2 2" xfId="624" xr:uid="{00000000-0005-0000-0000-0000D0020000}"/>
    <cellStyle name="40% - Énfasis4 2 2 10" xfId="625" xr:uid="{00000000-0005-0000-0000-0000D1020000}"/>
    <cellStyle name="40% - Énfasis4 2 2 11" xfId="626" xr:uid="{00000000-0005-0000-0000-0000D2020000}"/>
    <cellStyle name="40% - Énfasis4 2 2 2" xfId="627" xr:uid="{00000000-0005-0000-0000-0000D3020000}"/>
    <cellStyle name="40% - Énfasis4 2 2 3" xfId="628" xr:uid="{00000000-0005-0000-0000-0000D4020000}"/>
    <cellStyle name="40% - Énfasis4 2 2 4" xfId="629" xr:uid="{00000000-0005-0000-0000-0000D5020000}"/>
    <cellStyle name="40% - Énfasis4 2 2 5" xfId="630" xr:uid="{00000000-0005-0000-0000-0000D6020000}"/>
    <cellStyle name="40% - Énfasis4 2 2 6" xfId="631" xr:uid="{00000000-0005-0000-0000-0000D7020000}"/>
    <cellStyle name="40% - Énfasis4 2 2 7" xfId="632" xr:uid="{00000000-0005-0000-0000-0000D8020000}"/>
    <cellStyle name="40% - Énfasis4 2 2 8" xfId="633" xr:uid="{00000000-0005-0000-0000-0000D9020000}"/>
    <cellStyle name="40% - Énfasis4 2 2 9" xfId="634" xr:uid="{00000000-0005-0000-0000-0000DA020000}"/>
    <cellStyle name="40% - Énfasis4 2 3" xfId="635" xr:uid="{00000000-0005-0000-0000-0000DB020000}"/>
    <cellStyle name="40% - Énfasis4 2 4" xfId="636" xr:uid="{00000000-0005-0000-0000-0000DC020000}"/>
    <cellStyle name="40% - Énfasis4 2 5" xfId="637" xr:uid="{00000000-0005-0000-0000-0000DD020000}"/>
    <cellStyle name="40% - Énfasis4 2 6" xfId="638" xr:uid="{00000000-0005-0000-0000-0000DE020000}"/>
    <cellStyle name="40% - Énfasis4 2 7" xfId="639" xr:uid="{00000000-0005-0000-0000-0000DF020000}"/>
    <cellStyle name="40% - Énfasis4 2 8" xfId="640" xr:uid="{00000000-0005-0000-0000-0000E0020000}"/>
    <cellStyle name="40% - Énfasis4 2 9" xfId="641" xr:uid="{00000000-0005-0000-0000-0000E1020000}"/>
    <cellStyle name="40% - Énfasis4 3" xfId="642" xr:uid="{00000000-0005-0000-0000-0000E2020000}"/>
    <cellStyle name="40% - Énfasis4 3 10" xfId="643" xr:uid="{00000000-0005-0000-0000-0000E3020000}"/>
    <cellStyle name="40% - Énfasis4 3 11" xfId="644" xr:uid="{00000000-0005-0000-0000-0000E4020000}"/>
    <cellStyle name="40% - Énfasis4 3 12" xfId="645" xr:uid="{00000000-0005-0000-0000-0000E5020000}"/>
    <cellStyle name="40% - Énfasis4 3 2" xfId="646" xr:uid="{00000000-0005-0000-0000-0000E6020000}"/>
    <cellStyle name="40% - Énfasis4 3 2 10" xfId="647" xr:uid="{00000000-0005-0000-0000-0000E7020000}"/>
    <cellStyle name="40% - Énfasis4 3 2 11" xfId="648" xr:uid="{00000000-0005-0000-0000-0000E8020000}"/>
    <cellStyle name="40% - Énfasis4 3 2 2" xfId="649" xr:uid="{00000000-0005-0000-0000-0000E9020000}"/>
    <cellStyle name="40% - Énfasis4 3 2 3" xfId="650" xr:uid="{00000000-0005-0000-0000-0000EA020000}"/>
    <cellStyle name="40% - Énfasis4 3 2 4" xfId="651" xr:uid="{00000000-0005-0000-0000-0000EB020000}"/>
    <cellStyle name="40% - Énfasis4 3 2 5" xfId="652" xr:uid="{00000000-0005-0000-0000-0000EC020000}"/>
    <cellStyle name="40% - Énfasis4 3 2 6" xfId="653" xr:uid="{00000000-0005-0000-0000-0000ED020000}"/>
    <cellStyle name="40% - Énfasis4 3 2 7" xfId="654" xr:uid="{00000000-0005-0000-0000-0000EE020000}"/>
    <cellStyle name="40% - Énfasis4 3 2 8" xfId="655" xr:uid="{00000000-0005-0000-0000-0000EF020000}"/>
    <cellStyle name="40% - Énfasis4 3 2 9" xfId="656" xr:uid="{00000000-0005-0000-0000-0000F0020000}"/>
    <cellStyle name="40% - Énfasis4 3 3" xfId="657" xr:uid="{00000000-0005-0000-0000-0000F1020000}"/>
    <cellStyle name="40% - Énfasis4 3 4" xfId="658" xr:uid="{00000000-0005-0000-0000-0000F2020000}"/>
    <cellStyle name="40% - Énfasis4 3 5" xfId="659" xr:uid="{00000000-0005-0000-0000-0000F3020000}"/>
    <cellStyle name="40% - Énfasis4 3 6" xfId="660" xr:uid="{00000000-0005-0000-0000-0000F4020000}"/>
    <cellStyle name="40% - Énfasis4 3 7" xfId="661" xr:uid="{00000000-0005-0000-0000-0000F5020000}"/>
    <cellStyle name="40% - Énfasis4 3 8" xfId="662" xr:uid="{00000000-0005-0000-0000-0000F6020000}"/>
    <cellStyle name="40% - Énfasis4 3 9" xfId="663" xr:uid="{00000000-0005-0000-0000-0000F7020000}"/>
    <cellStyle name="40% - Énfasis4 4" xfId="664" xr:uid="{00000000-0005-0000-0000-0000F8020000}"/>
    <cellStyle name="40% - Énfasis4 5" xfId="665" xr:uid="{00000000-0005-0000-0000-0000F9020000}"/>
    <cellStyle name="40% - Énfasis4 6" xfId="666" xr:uid="{00000000-0005-0000-0000-0000FA020000}"/>
    <cellStyle name="40% - Énfasis4 7" xfId="667" xr:uid="{00000000-0005-0000-0000-0000FB020000}"/>
    <cellStyle name="40% - Énfasis4 8" xfId="668" xr:uid="{00000000-0005-0000-0000-0000FC020000}"/>
    <cellStyle name="40% - Énfasis4 9" xfId="669" xr:uid="{00000000-0005-0000-0000-0000FD020000}"/>
    <cellStyle name="40% - Énfasis5 10" xfId="670" xr:uid="{00000000-0005-0000-0000-0000FE020000}"/>
    <cellStyle name="40% - Énfasis5 11" xfId="671" xr:uid="{00000000-0005-0000-0000-0000FF020000}"/>
    <cellStyle name="40% - Énfasis5 12" xfId="672" xr:uid="{00000000-0005-0000-0000-000000030000}"/>
    <cellStyle name="40% - Énfasis5 13" xfId="673" xr:uid="{00000000-0005-0000-0000-000001030000}"/>
    <cellStyle name="40% - Énfasis5 14" xfId="674" xr:uid="{00000000-0005-0000-0000-000002030000}"/>
    <cellStyle name="40% - Énfasis5 15" xfId="675" xr:uid="{00000000-0005-0000-0000-000003030000}"/>
    <cellStyle name="40% - Énfasis5 16" xfId="676" xr:uid="{00000000-0005-0000-0000-000004030000}"/>
    <cellStyle name="40% - Énfasis5 2" xfId="677" xr:uid="{00000000-0005-0000-0000-000005030000}"/>
    <cellStyle name="40% - Énfasis5 2 10" xfId="678" xr:uid="{00000000-0005-0000-0000-000006030000}"/>
    <cellStyle name="40% - Énfasis5 2 11" xfId="679" xr:uid="{00000000-0005-0000-0000-000007030000}"/>
    <cellStyle name="40% - Énfasis5 2 12" xfId="680" xr:uid="{00000000-0005-0000-0000-000008030000}"/>
    <cellStyle name="40% - Énfasis5 2 2" xfId="681" xr:uid="{00000000-0005-0000-0000-000009030000}"/>
    <cellStyle name="40% - Énfasis5 2 2 10" xfId="682" xr:uid="{00000000-0005-0000-0000-00000A030000}"/>
    <cellStyle name="40% - Énfasis5 2 2 11" xfId="683" xr:uid="{00000000-0005-0000-0000-00000B030000}"/>
    <cellStyle name="40% - Énfasis5 2 2 2" xfId="684" xr:uid="{00000000-0005-0000-0000-00000C030000}"/>
    <cellStyle name="40% - Énfasis5 2 2 3" xfId="685" xr:uid="{00000000-0005-0000-0000-00000D030000}"/>
    <cellStyle name="40% - Énfasis5 2 2 4" xfId="686" xr:uid="{00000000-0005-0000-0000-00000E030000}"/>
    <cellStyle name="40% - Énfasis5 2 2 5" xfId="687" xr:uid="{00000000-0005-0000-0000-00000F030000}"/>
    <cellStyle name="40% - Énfasis5 2 2 6" xfId="688" xr:uid="{00000000-0005-0000-0000-000010030000}"/>
    <cellStyle name="40% - Énfasis5 2 2 7" xfId="689" xr:uid="{00000000-0005-0000-0000-000011030000}"/>
    <cellStyle name="40% - Énfasis5 2 2 8" xfId="690" xr:uid="{00000000-0005-0000-0000-000012030000}"/>
    <cellStyle name="40% - Énfasis5 2 2 9" xfId="691" xr:uid="{00000000-0005-0000-0000-000013030000}"/>
    <cellStyle name="40% - Énfasis5 2 3" xfId="692" xr:uid="{00000000-0005-0000-0000-000014030000}"/>
    <cellStyle name="40% - Énfasis5 2 4" xfId="693" xr:uid="{00000000-0005-0000-0000-000015030000}"/>
    <cellStyle name="40% - Énfasis5 2 5" xfId="694" xr:uid="{00000000-0005-0000-0000-000016030000}"/>
    <cellStyle name="40% - Énfasis5 2 6" xfId="695" xr:uid="{00000000-0005-0000-0000-000017030000}"/>
    <cellStyle name="40% - Énfasis5 2 7" xfId="696" xr:uid="{00000000-0005-0000-0000-000018030000}"/>
    <cellStyle name="40% - Énfasis5 2 8" xfId="697" xr:uid="{00000000-0005-0000-0000-000019030000}"/>
    <cellStyle name="40% - Énfasis5 2 9" xfId="698" xr:uid="{00000000-0005-0000-0000-00001A030000}"/>
    <cellStyle name="40% - Énfasis5 3" xfId="699" xr:uid="{00000000-0005-0000-0000-00001B030000}"/>
    <cellStyle name="40% - Énfasis5 3 10" xfId="700" xr:uid="{00000000-0005-0000-0000-00001C030000}"/>
    <cellStyle name="40% - Énfasis5 3 11" xfId="701" xr:uid="{00000000-0005-0000-0000-00001D030000}"/>
    <cellStyle name="40% - Énfasis5 3 12" xfId="702" xr:uid="{00000000-0005-0000-0000-00001E030000}"/>
    <cellStyle name="40% - Énfasis5 3 2" xfId="703" xr:uid="{00000000-0005-0000-0000-00001F030000}"/>
    <cellStyle name="40% - Énfasis5 3 2 10" xfId="704" xr:uid="{00000000-0005-0000-0000-000020030000}"/>
    <cellStyle name="40% - Énfasis5 3 2 11" xfId="705" xr:uid="{00000000-0005-0000-0000-000021030000}"/>
    <cellStyle name="40% - Énfasis5 3 2 2" xfId="706" xr:uid="{00000000-0005-0000-0000-000022030000}"/>
    <cellStyle name="40% - Énfasis5 3 2 3" xfId="707" xr:uid="{00000000-0005-0000-0000-000023030000}"/>
    <cellStyle name="40% - Énfasis5 3 2 4" xfId="708" xr:uid="{00000000-0005-0000-0000-000024030000}"/>
    <cellStyle name="40% - Énfasis5 3 2 5" xfId="709" xr:uid="{00000000-0005-0000-0000-000025030000}"/>
    <cellStyle name="40% - Énfasis5 3 2 6" xfId="710" xr:uid="{00000000-0005-0000-0000-000026030000}"/>
    <cellStyle name="40% - Énfasis5 3 2 7" xfId="711" xr:uid="{00000000-0005-0000-0000-000027030000}"/>
    <cellStyle name="40% - Énfasis5 3 2 8" xfId="712" xr:uid="{00000000-0005-0000-0000-000028030000}"/>
    <cellStyle name="40% - Énfasis5 3 2 9" xfId="713" xr:uid="{00000000-0005-0000-0000-000029030000}"/>
    <cellStyle name="40% - Énfasis5 3 3" xfId="714" xr:uid="{00000000-0005-0000-0000-00002A030000}"/>
    <cellStyle name="40% - Énfasis5 3 4" xfId="715" xr:uid="{00000000-0005-0000-0000-00002B030000}"/>
    <cellStyle name="40% - Énfasis5 3 5" xfId="716" xr:uid="{00000000-0005-0000-0000-00002C030000}"/>
    <cellStyle name="40% - Énfasis5 3 6" xfId="717" xr:uid="{00000000-0005-0000-0000-00002D030000}"/>
    <cellStyle name="40% - Énfasis5 3 7" xfId="718" xr:uid="{00000000-0005-0000-0000-00002E030000}"/>
    <cellStyle name="40% - Énfasis5 3 8" xfId="719" xr:uid="{00000000-0005-0000-0000-00002F030000}"/>
    <cellStyle name="40% - Énfasis5 3 9" xfId="720" xr:uid="{00000000-0005-0000-0000-000030030000}"/>
    <cellStyle name="40% - Énfasis5 4" xfId="721" xr:uid="{00000000-0005-0000-0000-000031030000}"/>
    <cellStyle name="40% - Énfasis5 5" xfId="722" xr:uid="{00000000-0005-0000-0000-000032030000}"/>
    <cellStyle name="40% - Énfasis5 6" xfId="723" xr:uid="{00000000-0005-0000-0000-000033030000}"/>
    <cellStyle name="40% - Énfasis5 7" xfId="724" xr:uid="{00000000-0005-0000-0000-000034030000}"/>
    <cellStyle name="40% - Énfasis5 8" xfId="725" xr:uid="{00000000-0005-0000-0000-000035030000}"/>
    <cellStyle name="40% - Énfasis5 9" xfId="726" xr:uid="{00000000-0005-0000-0000-000036030000}"/>
    <cellStyle name="40% - Énfasis6 10" xfId="727" xr:uid="{00000000-0005-0000-0000-000037030000}"/>
    <cellStyle name="40% - Énfasis6 11" xfId="728" xr:uid="{00000000-0005-0000-0000-000038030000}"/>
    <cellStyle name="40% - Énfasis6 12" xfId="729" xr:uid="{00000000-0005-0000-0000-000039030000}"/>
    <cellStyle name="40% - Énfasis6 13" xfId="730" xr:uid="{00000000-0005-0000-0000-00003A030000}"/>
    <cellStyle name="40% - Énfasis6 14" xfId="731" xr:uid="{00000000-0005-0000-0000-00003B030000}"/>
    <cellStyle name="40% - Énfasis6 15" xfId="732" xr:uid="{00000000-0005-0000-0000-00003C030000}"/>
    <cellStyle name="40% - Énfasis6 16" xfId="733" xr:uid="{00000000-0005-0000-0000-00003D030000}"/>
    <cellStyle name="40% - Énfasis6 2" xfId="734" xr:uid="{00000000-0005-0000-0000-00003E030000}"/>
    <cellStyle name="40% - Énfasis6 2 10" xfId="735" xr:uid="{00000000-0005-0000-0000-00003F030000}"/>
    <cellStyle name="40% - Énfasis6 2 11" xfId="736" xr:uid="{00000000-0005-0000-0000-000040030000}"/>
    <cellStyle name="40% - Énfasis6 2 12" xfId="737" xr:uid="{00000000-0005-0000-0000-000041030000}"/>
    <cellStyle name="40% - Énfasis6 2 2" xfId="738" xr:uid="{00000000-0005-0000-0000-000042030000}"/>
    <cellStyle name="40% - Énfasis6 2 2 10" xfId="739" xr:uid="{00000000-0005-0000-0000-000043030000}"/>
    <cellStyle name="40% - Énfasis6 2 2 11" xfId="740" xr:uid="{00000000-0005-0000-0000-000044030000}"/>
    <cellStyle name="40% - Énfasis6 2 2 2" xfId="741" xr:uid="{00000000-0005-0000-0000-000045030000}"/>
    <cellStyle name="40% - Énfasis6 2 2 3" xfId="742" xr:uid="{00000000-0005-0000-0000-000046030000}"/>
    <cellStyle name="40% - Énfasis6 2 2 4" xfId="743" xr:uid="{00000000-0005-0000-0000-000047030000}"/>
    <cellStyle name="40% - Énfasis6 2 2 5" xfId="744" xr:uid="{00000000-0005-0000-0000-000048030000}"/>
    <cellStyle name="40% - Énfasis6 2 2 6" xfId="745" xr:uid="{00000000-0005-0000-0000-000049030000}"/>
    <cellStyle name="40% - Énfasis6 2 2 7" xfId="746" xr:uid="{00000000-0005-0000-0000-00004A030000}"/>
    <cellStyle name="40% - Énfasis6 2 2 8" xfId="747" xr:uid="{00000000-0005-0000-0000-00004B030000}"/>
    <cellStyle name="40% - Énfasis6 2 2 9" xfId="748" xr:uid="{00000000-0005-0000-0000-00004C030000}"/>
    <cellStyle name="40% - Énfasis6 2 3" xfId="749" xr:uid="{00000000-0005-0000-0000-00004D030000}"/>
    <cellStyle name="40% - Énfasis6 2 4" xfId="750" xr:uid="{00000000-0005-0000-0000-00004E030000}"/>
    <cellStyle name="40% - Énfasis6 2 5" xfId="751" xr:uid="{00000000-0005-0000-0000-00004F030000}"/>
    <cellStyle name="40% - Énfasis6 2 6" xfId="752" xr:uid="{00000000-0005-0000-0000-000050030000}"/>
    <cellStyle name="40% - Énfasis6 2 7" xfId="753" xr:uid="{00000000-0005-0000-0000-000051030000}"/>
    <cellStyle name="40% - Énfasis6 2 8" xfId="754" xr:uid="{00000000-0005-0000-0000-000052030000}"/>
    <cellStyle name="40% - Énfasis6 2 9" xfId="755" xr:uid="{00000000-0005-0000-0000-000053030000}"/>
    <cellStyle name="40% - Énfasis6 3" xfId="756" xr:uid="{00000000-0005-0000-0000-000054030000}"/>
    <cellStyle name="40% - Énfasis6 3 10" xfId="757" xr:uid="{00000000-0005-0000-0000-000055030000}"/>
    <cellStyle name="40% - Énfasis6 3 11" xfId="758" xr:uid="{00000000-0005-0000-0000-000056030000}"/>
    <cellStyle name="40% - Énfasis6 3 12" xfId="759" xr:uid="{00000000-0005-0000-0000-000057030000}"/>
    <cellStyle name="40% - Énfasis6 3 2" xfId="760" xr:uid="{00000000-0005-0000-0000-000058030000}"/>
    <cellStyle name="40% - Énfasis6 3 2 10" xfId="761" xr:uid="{00000000-0005-0000-0000-000059030000}"/>
    <cellStyle name="40% - Énfasis6 3 2 11" xfId="762" xr:uid="{00000000-0005-0000-0000-00005A030000}"/>
    <cellStyle name="40% - Énfasis6 3 2 2" xfId="763" xr:uid="{00000000-0005-0000-0000-00005B030000}"/>
    <cellStyle name="40% - Énfasis6 3 2 3" xfId="764" xr:uid="{00000000-0005-0000-0000-00005C030000}"/>
    <cellStyle name="40% - Énfasis6 3 2 4" xfId="765" xr:uid="{00000000-0005-0000-0000-00005D030000}"/>
    <cellStyle name="40% - Énfasis6 3 2 5" xfId="766" xr:uid="{00000000-0005-0000-0000-00005E030000}"/>
    <cellStyle name="40% - Énfasis6 3 2 6" xfId="767" xr:uid="{00000000-0005-0000-0000-00005F030000}"/>
    <cellStyle name="40% - Énfasis6 3 2 7" xfId="768" xr:uid="{00000000-0005-0000-0000-000060030000}"/>
    <cellStyle name="40% - Énfasis6 3 2 8" xfId="769" xr:uid="{00000000-0005-0000-0000-000061030000}"/>
    <cellStyle name="40% - Énfasis6 3 2 9" xfId="770" xr:uid="{00000000-0005-0000-0000-000062030000}"/>
    <cellStyle name="40% - Énfasis6 3 3" xfId="771" xr:uid="{00000000-0005-0000-0000-000063030000}"/>
    <cellStyle name="40% - Énfasis6 3 4" xfId="772" xr:uid="{00000000-0005-0000-0000-000064030000}"/>
    <cellStyle name="40% - Énfasis6 3 5" xfId="773" xr:uid="{00000000-0005-0000-0000-000065030000}"/>
    <cellStyle name="40% - Énfasis6 3 6" xfId="774" xr:uid="{00000000-0005-0000-0000-000066030000}"/>
    <cellStyle name="40% - Énfasis6 3 7" xfId="775" xr:uid="{00000000-0005-0000-0000-000067030000}"/>
    <cellStyle name="40% - Énfasis6 3 8" xfId="776" xr:uid="{00000000-0005-0000-0000-000068030000}"/>
    <cellStyle name="40% - Énfasis6 3 9" xfId="777" xr:uid="{00000000-0005-0000-0000-000069030000}"/>
    <cellStyle name="40% - Énfasis6 4" xfId="778" xr:uid="{00000000-0005-0000-0000-00006A030000}"/>
    <cellStyle name="40% - Énfasis6 5" xfId="779" xr:uid="{00000000-0005-0000-0000-00006B030000}"/>
    <cellStyle name="40% - Énfasis6 6" xfId="780" xr:uid="{00000000-0005-0000-0000-00006C030000}"/>
    <cellStyle name="40% - Énfasis6 7" xfId="781" xr:uid="{00000000-0005-0000-0000-00006D030000}"/>
    <cellStyle name="40% - Énfasis6 8" xfId="782" xr:uid="{00000000-0005-0000-0000-00006E030000}"/>
    <cellStyle name="40% - Énfasis6 9" xfId="783" xr:uid="{00000000-0005-0000-0000-00006F030000}"/>
    <cellStyle name="60% - Accent1" xfId="784" xr:uid="{00000000-0005-0000-0000-000070030000}"/>
    <cellStyle name="60% - Accent1 2" xfId="3620" xr:uid="{00000000-0005-0000-0000-000071030000}"/>
    <cellStyle name="60% - Accent2" xfId="785" xr:uid="{00000000-0005-0000-0000-000072030000}"/>
    <cellStyle name="60% - Accent2 2" xfId="3621" xr:uid="{00000000-0005-0000-0000-000073030000}"/>
    <cellStyle name="60% - Accent3" xfId="786" xr:uid="{00000000-0005-0000-0000-000074030000}"/>
    <cellStyle name="60% - Accent3 2" xfId="3622" xr:uid="{00000000-0005-0000-0000-000075030000}"/>
    <cellStyle name="60% - Accent4" xfId="787" xr:uid="{00000000-0005-0000-0000-000076030000}"/>
    <cellStyle name="60% - Accent4 2" xfId="3623" xr:uid="{00000000-0005-0000-0000-000077030000}"/>
    <cellStyle name="60% - Accent5" xfId="788" xr:uid="{00000000-0005-0000-0000-000078030000}"/>
    <cellStyle name="60% - Accent5 2" xfId="3624" xr:uid="{00000000-0005-0000-0000-000079030000}"/>
    <cellStyle name="60% - Accent6" xfId="789" xr:uid="{00000000-0005-0000-0000-00007A030000}"/>
    <cellStyle name="60% - Accent6 2" xfId="3625" xr:uid="{00000000-0005-0000-0000-00007B030000}"/>
    <cellStyle name="60% - akcent 1" xfId="790" xr:uid="{00000000-0005-0000-0000-00007C030000}"/>
    <cellStyle name="60% - akcent 2" xfId="791" xr:uid="{00000000-0005-0000-0000-00007D030000}"/>
    <cellStyle name="60% - akcent 3" xfId="792" xr:uid="{00000000-0005-0000-0000-00007E030000}"/>
    <cellStyle name="60% - akcent 4" xfId="793" xr:uid="{00000000-0005-0000-0000-00007F030000}"/>
    <cellStyle name="60% - akcent 5" xfId="794" xr:uid="{00000000-0005-0000-0000-000080030000}"/>
    <cellStyle name="60% - akcent 6" xfId="795" xr:uid="{00000000-0005-0000-0000-000081030000}"/>
    <cellStyle name="60% - Ênfase1" xfId="796" xr:uid="{00000000-0005-0000-0000-000082030000}"/>
    <cellStyle name="60% - Ênfase2" xfId="797" xr:uid="{00000000-0005-0000-0000-000083030000}"/>
    <cellStyle name="60% - Ênfase3" xfId="798" xr:uid="{00000000-0005-0000-0000-000084030000}"/>
    <cellStyle name="60% - Ênfase4" xfId="799" xr:uid="{00000000-0005-0000-0000-000085030000}"/>
    <cellStyle name="60% - Ênfase5" xfId="800" xr:uid="{00000000-0005-0000-0000-000086030000}"/>
    <cellStyle name="60% - Ênfase6" xfId="801" xr:uid="{00000000-0005-0000-0000-000087030000}"/>
    <cellStyle name="60% - Énfasis1 10" xfId="802" xr:uid="{00000000-0005-0000-0000-000088030000}"/>
    <cellStyle name="60% - Énfasis1 11" xfId="803" xr:uid="{00000000-0005-0000-0000-000089030000}"/>
    <cellStyle name="60% - Énfasis1 12" xfId="804" xr:uid="{00000000-0005-0000-0000-00008A030000}"/>
    <cellStyle name="60% - Énfasis1 13" xfId="805" xr:uid="{00000000-0005-0000-0000-00008B030000}"/>
    <cellStyle name="60% - Énfasis1 14" xfId="806" xr:uid="{00000000-0005-0000-0000-00008C030000}"/>
    <cellStyle name="60% - Énfasis1 15" xfId="807" xr:uid="{00000000-0005-0000-0000-00008D030000}"/>
    <cellStyle name="60% - Énfasis1 16" xfId="808" xr:uid="{00000000-0005-0000-0000-00008E030000}"/>
    <cellStyle name="60% - Énfasis1 2" xfId="809" xr:uid="{00000000-0005-0000-0000-00008F030000}"/>
    <cellStyle name="60% - Énfasis1 2 10" xfId="810" xr:uid="{00000000-0005-0000-0000-000090030000}"/>
    <cellStyle name="60% - Énfasis1 2 11" xfId="811" xr:uid="{00000000-0005-0000-0000-000091030000}"/>
    <cellStyle name="60% - Énfasis1 2 12" xfId="812" xr:uid="{00000000-0005-0000-0000-000092030000}"/>
    <cellStyle name="60% - Énfasis1 2 2" xfId="813" xr:uid="{00000000-0005-0000-0000-000093030000}"/>
    <cellStyle name="60% - Énfasis1 2 2 10" xfId="814" xr:uid="{00000000-0005-0000-0000-000094030000}"/>
    <cellStyle name="60% - Énfasis1 2 2 11" xfId="815" xr:uid="{00000000-0005-0000-0000-000095030000}"/>
    <cellStyle name="60% - Énfasis1 2 2 2" xfId="816" xr:uid="{00000000-0005-0000-0000-000096030000}"/>
    <cellStyle name="60% - Énfasis1 2 2 3" xfId="817" xr:uid="{00000000-0005-0000-0000-000097030000}"/>
    <cellStyle name="60% - Énfasis1 2 2 4" xfId="818" xr:uid="{00000000-0005-0000-0000-000098030000}"/>
    <cellStyle name="60% - Énfasis1 2 2 5" xfId="819" xr:uid="{00000000-0005-0000-0000-000099030000}"/>
    <cellStyle name="60% - Énfasis1 2 2 6" xfId="820" xr:uid="{00000000-0005-0000-0000-00009A030000}"/>
    <cellStyle name="60% - Énfasis1 2 2 7" xfId="821" xr:uid="{00000000-0005-0000-0000-00009B030000}"/>
    <cellStyle name="60% - Énfasis1 2 2 8" xfId="822" xr:uid="{00000000-0005-0000-0000-00009C030000}"/>
    <cellStyle name="60% - Énfasis1 2 2 9" xfId="823" xr:uid="{00000000-0005-0000-0000-00009D030000}"/>
    <cellStyle name="60% - Énfasis1 2 3" xfId="824" xr:uid="{00000000-0005-0000-0000-00009E030000}"/>
    <cellStyle name="60% - Énfasis1 2 4" xfId="825" xr:uid="{00000000-0005-0000-0000-00009F030000}"/>
    <cellStyle name="60% - Énfasis1 2 5" xfId="826" xr:uid="{00000000-0005-0000-0000-0000A0030000}"/>
    <cellStyle name="60% - Énfasis1 2 6" xfId="827" xr:uid="{00000000-0005-0000-0000-0000A1030000}"/>
    <cellStyle name="60% - Énfasis1 2 7" xfId="828" xr:uid="{00000000-0005-0000-0000-0000A2030000}"/>
    <cellStyle name="60% - Énfasis1 2 8" xfId="829" xr:uid="{00000000-0005-0000-0000-0000A3030000}"/>
    <cellStyle name="60% - Énfasis1 2 9" xfId="830" xr:uid="{00000000-0005-0000-0000-0000A4030000}"/>
    <cellStyle name="60% - Énfasis1 3" xfId="831" xr:uid="{00000000-0005-0000-0000-0000A5030000}"/>
    <cellStyle name="60% - Énfasis1 3 10" xfId="832" xr:uid="{00000000-0005-0000-0000-0000A6030000}"/>
    <cellStyle name="60% - Énfasis1 3 11" xfId="833" xr:uid="{00000000-0005-0000-0000-0000A7030000}"/>
    <cellStyle name="60% - Énfasis1 3 12" xfId="834" xr:uid="{00000000-0005-0000-0000-0000A8030000}"/>
    <cellStyle name="60% - Énfasis1 3 2" xfId="835" xr:uid="{00000000-0005-0000-0000-0000A9030000}"/>
    <cellStyle name="60% - Énfasis1 3 2 10" xfId="836" xr:uid="{00000000-0005-0000-0000-0000AA030000}"/>
    <cellStyle name="60% - Énfasis1 3 2 11" xfId="837" xr:uid="{00000000-0005-0000-0000-0000AB030000}"/>
    <cellStyle name="60% - Énfasis1 3 2 2" xfId="838" xr:uid="{00000000-0005-0000-0000-0000AC030000}"/>
    <cellStyle name="60% - Énfasis1 3 2 3" xfId="839" xr:uid="{00000000-0005-0000-0000-0000AD030000}"/>
    <cellStyle name="60% - Énfasis1 3 2 4" xfId="840" xr:uid="{00000000-0005-0000-0000-0000AE030000}"/>
    <cellStyle name="60% - Énfasis1 3 2 5" xfId="841" xr:uid="{00000000-0005-0000-0000-0000AF030000}"/>
    <cellStyle name="60% - Énfasis1 3 2 6" xfId="842" xr:uid="{00000000-0005-0000-0000-0000B0030000}"/>
    <cellStyle name="60% - Énfasis1 3 2 7" xfId="843" xr:uid="{00000000-0005-0000-0000-0000B1030000}"/>
    <cellStyle name="60% - Énfasis1 3 2 8" xfId="844" xr:uid="{00000000-0005-0000-0000-0000B2030000}"/>
    <cellStyle name="60% - Énfasis1 3 2 9" xfId="845" xr:uid="{00000000-0005-0000-0000-0000B3030000}"/>
    <cellStyle name="60% - Énfasis1 3 3" xfId="846" xr:uid="{00000000-0005-0000-0000-0000B4030000}"/>
    <cellStyle name="60% - Énfasis1 3 4" xfId="847" xr:uid="{00000000-0005-0000-0000-0000B5030000}"/>
    <cellStyle name="60% - Énfasis1 3 5" xfId="848" xr:uid="{00000000-0005-0000-0000-0000B6030000}"/>
    <cellStyle name="60% - Énfasis1 3 6" xfId="849" xr:uid="{00000000-0005-0000-0000-0000B7030000}"/>
    <cellStyle name="60% - Énfasis1 3 7" xfId="850" xr:uid="{00000000-0005-0000-0000-0000B8030000}"/>
    <cellStyle name="60% - Énfasis1 3 8" xfId="851" xr:uid="{00000000-0005-0000-0000-0000B9030000}"/>
    <cellStyle name="60% - Énfasis1 3 9" xfId="852" xr:uid="{00000000-0005-0000-0000-0000BA030000}"/>
    <cellStyle name="60% - Énfasis1 4" xfId="853" xr:uid="{00000000-0005-0000-0000-0000BB030000}"/>
    <cellStyle name="60% - Énfasis1 5" xfId="854" xr:uid="{00000000-0005-0000-0000-0000BC030000}"/>
    <cellStyle name="60% - Énfasis1 6" xfId="855" xr:uid="{00000000-0005-0000-0000-0000BD030000}"/>
    <cellStyle name="60% - Énfasis1 7" xfId="856" xr:uid="{00000000-0005-0000-0000-0000BE030000}"/>
    <cellStyle name="60% - Énfasis1 8" xfId="857" xr:uid="{00000000-0005-0000-0000-0000BF030000}"/>
    <cellStyle name="60% - Énfasis1 9" xfId="858" xr:uid="{00000000-0005-0000-0000-0000C0030000}"/>
    <cellStyle name="60% - Énfasis2 10" xfId="859" xr:uid="{00000000-0005-0000-0000-0000C1030000}"/>
    <cellStyle name="60% - Énfasis2 11" xfId="860" xr:uid="{00000000-0005-0000-0000-0000C2030000}"/>
    <cellStyle name="60% - Énfasis2 12" xfId="861" xr:uid="{00000000-0005-0000-0000-0000C3030000}"/>
    <cellStyle name="60% - Énfasis2 13" xfId="862" xr:uid="{00000000-0005-0000-0000-0000C4030000}"/>
    <cellStyle name="60% - Énfasis2 14" xfId="863" xr:uid="{00000000-0005-0000-0000-0000C5030000}"/>
    <cellStyle name="60% - Énfasis2 15" xfId="864" xr:uid="{00000000-0005-0000-0000-0000C6030000}"/>
    <cellStyle name="60% - Énfasis2 16" xfId="865" xr:uid="{00000000-0005-0000-0000-0000C7030000}"/>
    <cellStyle name="60% - Énfasis2 2" xfId="866" xr:uid="{00000000-0005-0000-0000-0000C8030000}"/>
    <cellStyle name="60% - Énfasis2 2 10" xfId="867" xr:uid="{00000000-0005-0000-0000-0000C9030000}"/>
    <cellStyle name="60% - Énfasis2 2 11" xfId="868" xr:uid="{00000000-0005-0000-0000-0000CA030000}"/>
    <cellStyle name="60% - Énfasis2 2 12" xfId="869" xr:uid="{00000000-0005-0000-0000-0000CB030000}"/>
    <cellStyle name="60% - Énfasis2 2 2" xfId="870" xr:uid="{00000000-0005-0000-0000-0000CC030000}"/>
    <cellStyle name="60% - Énfasis2 2 2 10" xfId="871" xr:uid="{00000000-0005-0000-0000-0000CD030000}"/>
    <cellStyle name="60% - Énfasis2 2 2 11" xfId="872" xr:uid="{00000000-0005-0000-0000-0000CE030000}"/>
    <cellStyle name="60% - Énfasis2 2 2 2" xfId="873" xr:uid="{00000000-0005-0000-0000-0000CF030000}"/>
    <cellStyle name="60% - Énfasis2 2 2 3" xfId="874" xr:uid="{00000000-0005-0000-0000-0000D0030000}"/>
    <cellStyle name="60% - Énfasis2 2 2 4" xfId="875" xr:uid="{00000000-0005-0000-0000-0000D1030000}"/>
    <cellStyle name="60% - Énfasis2 2 2 5" xfId="876" xr:uid="{00000000-0005-0000-0000-0000D2030000}"/>
    <cellStyle name="60% - Énfasis2 2 2 6" xfId="877" xr:uid="{00000000-0005-0000-0000-0000D3030000}"/>
    <cellStyle name="60% - Énfasis2 2 2 7" xfId="878" xr:uid="{00000000-0005-0000-0000-0000D4030000}"/>
    <cellStyle name="60% - Énfasis2 2 2 8" xfId="879" xr:uid="{00000000-0005-0000-0000-0000D5030000}"/>
    <cellStyle name="60% - Énfasis2 2 2 9" xfId="880" xr:uid="{00000000-0005-0000-0000-0000D6030000}"/>
    <cellStyle name="60% - Énfasis2 2 3" xfId="881" xr:uid="{00000000-0005-0000-0000-0000D7030000}"/>
    <cellStyle name="60% - Énfasis2 2 4" xfId="882" xr:uid="{00000000-0005-0000-0000-0000D8030000}"/>
    <cellStyle name="60% - Énfasis2 2 5" xfId="883" xr:uid="{00000000-0005-0000-0000-0000D9030000}"/>
    <cellStyle name="60% - Énfasis2 2 6" xfId="884" xr:uid="{00000000-0005-0000-0000-0000DA030000}"/>
    <cellStyle name="60% - Énfasis2 2 7" xfId="885" xr:uid="{00000000-0005-0000-0000-0000DB030000}"/>
    <cellStyle name="60% - Énfasis2 2 8" xfId="886" xr:uid="{00000000-0005-0000-0000-0000DC030000}"/>
    <cellStyle name="60% - Énfasis2 2 9" xfId="887" xr:uid="{00000000-0005-0000-0000-0000DD030000}"/>
    <cellStyle name="60% - Énfasis2 3" xfId="888" xr:uid="{00000000-0005-0000-0000-0000DE030000}"/>
    <cellStyle name="60% - Énfasis2 3 10" xfId="889" xr:uid="{00000000-0005-0000-0000-0000DF030000}"/>
    <cellStyle name="60% - Énfasis2 3 11" xfId="890" xr:uid="{00000000-0005-0000-0000-0000E0030000}"/>
    <cellStyle name="60% - Énfasis2 3 12" xfId="891" xr:uid="{00000000-0005-0000-0000-0000E1030000}"/>
    <cellStyle name="60% - Énfasis2 3 2" xfId="892" xr:uid="{00000000-0005-0000-0000-0000E2030000}"/>
    <cellStyle name="60% - Énfasis2 3 2 10" xfId="893" xr:uid="{00000000-0005-0000-0000-0000E3030000}"/>
    <cellStyle name="60% - Énfasis2 3 2 11" xfId="894" xr:uid="{00000000-0005-0000-0000-0000E4030000}"/>
    <cellStyle name="60% - Énfasis2 3 2 2" xfId="895" xr:uid="{00000000-0005-0000-0000-0000E5030000}"/>
    <cellStyle name="60% - Énfasis2 3 2 3" xfId="896" xr:uid="{00000000-0005-0000-0000-0000E6030000}"/>
    <cellStyle name="60% - Énfasis2 3 2 4" xfId="897" xr:uid="{00000000-0005-0000-0000-0000E7030000}"/>
    <cellStyle name="60% - Énfasis2 3 2 5" xfId="898" xr:uid="{00000000-0005-0000-0000-0000E8030000}"/>
    <cellStyle name="60% - Énfasis2 3 2 6" xfId="899" xr:uid="{00000000-0005-0000-0000-0000E9030000}"/>
    <cellStyle name="60% - Énfasis2 3 2 7" xfId="900" xr:uid="{00000000-0005-0000-0000-0000EA030000}"/>
    <cellStyle name="60% - Énfasis2 3 2 8" xfId="901" xr:uid="{00000000-0005-0000-0000-0000EB030000}"/>
    <cellStyle name="60% - Énfasis2 3 2 9" xfId="902" xr:uid="{00000000-0005-0000-0000-0000EC030000}"/>
    <cellStyle name="60% - Énfasis2 3 3" xfId="903" xr:uid="{00000000-0005-0000-0000-0000ED030000}"/>
    <cellStyle name="60% - Énfasis2 3 4" xfId="904" xr:uid="{00000000-0005-0000-0000-0000EE030000}"/>
    <cellStyle name="60% - Énfasis2 3 5" xfId="905" xr:uid="{00000000-0005-0000-0000-0000EF030000}"/>
    <cellStyle name="60% - Énfasis2 3 6" xfId="906" xr:uid="{00000000-0005-0000-0000-0000F0030000}"/>
    <cellStyle name="60% - Énfasis2 3 7" xfId="907" xr:uid="{00000000-0005-0000-0000-0000F1030000}"/>
    <cellStyle name="60% - Énfasis2 3 8" xfId="908" xr:uid="{00000000-0005-0000-0000-0000F2030000}"/>
    <cellStyle name="60% - Énfasis2 3 9" xfId="909" xr:uid="{00000000-0005-0000-0000-0000F3030000}"/>
    <cellStyle name="60% - Énfasis2 4" xfId="910" xr:uid="{00000000-0005-0000-0000-0000F4030000}"/>
    <cellStyle name="60% - Énfasis2 5" xfId="911" xr:uid="{00000000-0005-0000-0000-0000F5030000}"/>
    <cellStyle name="60% - Énfasis2 6" xfId="912" xr:uid="{00000000-0005-0000-0000-0000F6030000}"/>
    <cellStyle name="60% - Énfasis2 7" xfId="913" xr:uid="{00000000-0005-0000-0000-0000F7030000}"/>
    <cellStyle name="60% - Énfasis2 8" xfId="914" xr:uid="{00000000-0005-0000-0000-0000F8030000}"/>
    <cellStyle name="60% - Énfasis2 9" xfId="915" xr:uid="{00000000-0005-0000-0000-0000F9030000}"/>
    <cellStyle name="60% - Énfasis3 10" xfId="916" xr:uid="{00000000-0005-0000-0000-0000FA030000}"/>
    <cellStyle name="60% - Énfasis3 11" xfId="917" xr:uid="{00000000-0005-0000-0000-0000FB030000}"/>
    <cellStyle name="60% - Énfasis3 12" xfId="918" xr:uid="{00000000-0005-0000-0000-0000FC030000}"/>
    <cellStyle name="60% - Énfasis3 13" xfId="919" xr:uid="{00000000-0005-0000-0000-0000FD030000}"/>
    <cellStyle name="60% - Énfasis3 14" xfId="920" xr:uid="{00000000-0005-0000-0000-0000FE030000}"/>
    <cellStyle name="60% - Énfasis3 15" xfId="921" xr:uid="{00000000-0005-0000-0000-0000FF030000}"/>
    <cellStyle name="60% - Énfasis3 16" xfId="922" xr:uid="{00000000-0005-0000-0000-000000040000}"/>
    <cellStyle name="60% - Énfasis3 2" xfId="923" xr:uid="{00000000-0005-0000-0000-000001040000}"/>
    <cellStyle name="60% - Énfasis3 2 10" xfId="924" xr:uid="{00000000-0005-0000-0000-000002040000}"/>
    <cellStyle name="60% - Énfasis3 2 11" xfId="925" xr:uid="{00000000-0005-0000-0000-000003040000}"/>
    <cellStyle name="60% - Énfasis3 2 12" xfId="926" xr:uid="{00000000-0005-0000-0000-000004040000}"/>
    <cellStyle name="60% - Énfasis3 2 2" xfId="927" xr:uid="{00000000-0005-0000-0000-000005040000}"/>
    <cellStyle name="60% - Énfasis3 2 2 10" xfId="928" xr:uid="{00000000-0005-0000-0000-000006040000}"/>
    <cellStyle name="60% - Énfasis3 2 2 11" xfId="929" xr:uid="{00000000-0005-0000-0000-000007040000}"/>
    <cellStyle name="60% - Énfasis3 2 2 2" xfId="930" xr:uid="{00000000-0005-0000-0000-000008040000}"/>
    <cellStyle name="60% - Énfasis3 2 2 3" xfId="931" xr:uid="{00000000-0005-0000-0000-000009040000}"/>
    <cellStyle name="60% - Énfasis3 2 2 4" xfId="932" xr:uid="{00000000-0005-0000-0000-00000A040000}"/>
    <cellStyle name="60% - Énfasis3 2 2 5" xfId="933" xr:uid="{00000000-0005-0000-0000-00000B040000}"/>
    <cellStyle name="60% - Énfasis3 2 2 6" xfId="934" xr:uid="{00000000-0005-0000-0000-00000C040000}"/>
    <cellStyle name="60% - Énfasis3 2 2 7" xfId="935" xr:uid="{00000000-0005-0000-0000-00000D040000}"/>
    <cellStyle name="60% - Énfasis3 2 2 8" xfId="936" xr:uid="{00000000-0005-0000-0000-00000E040000}"/>
    <cellStyle name="60% - Énfasis3 2 2 9" xfId="937" xr:uid="{00000000-0005-0000-0000-00000F040000}"/>
    <cellStyle name="60% - Énfasis3 2 3" xfId="938" xr:uid="{00000000-0005-0000-0000-000010040000}"/>
    <cellStyle name="60% - Énfasis3 2 4" xfId="939" xr:uid="{00000000-0005-0000-0000-000011040000}"/>
    <cellStyle name="60% - Énfasis3 2 5" xfId="940" xr:uid="{00000000-0005-0000-0000-000012040000}"/>
    <cellStyle name="60% - Énfasis3 2 6" xfId="941" xr:uid="{00000000-0005-0000-0000-000013040000}"/>
    <cellStyle name="60% - Énfasis3 2 7" xfId="942" xr:uid="{00000000-0005-0000-0000-000014040000}"/>
    <cellStyle name="60% - Énfasis3 2 8" xfId="943" xr:uid="{00000000-0005-0000-0000-000015040000}"/>
    <cellStyle name="60% - Énfasis3 2 9" xfId="944" xr:uid="{00000000-0005-0000-0000-000016040000}"/>
    <cellStyle name="60% - Énfasis3 3" xfId="945" xr:uid="{00000000-0005-0000-0000-000017040000}"/>
    <cellStyle name="60% - Énfasis3 3 10" xfId="946" xr:uid="{00000000-0005-0000-0000-000018040000}"/>
    <cellStyle name="60% - Énfasis3 3 11" xfId="947" xr:uid="{00000000-0005-0000-0000-000019040000}"/>
    <cellStyle name="60% - Énfasis3 3 12" xfId="948" xr:uid="{00000000-0005-0000-0000-00001A040000}"/>
    <cellStyle name="60% - Énfasis3 3 2" xfId="949" xr:uid="{00000000-0005-0000-0000-00001B040000}"/>
    <cellStyle name="60% - Énfasis3 3 2 10" xfId="950" xr:uid="{00000000-0005-0000-0000-00001C040000}"/>
    <cellStyle name="60% - Énfasis3 3 2 11" xfId="951" xr:uid="{00000000-0005-0000-0000-00001D040000}"/>
    <cellStyle name="60% - Énfasis3 3 2 2" xfId="952" xr:uid="{00000000-0005-0000-0000-00001E040000}"/>
    <cellStyle name="60% - Énfasis3 3 2 3" xfId="953" xr:uid="{00000000-0005-0000-0000-00001F040000}"/>
    <cellStyle name="60% - Énfasis3 3 2 4" xfId="954" xr:uid="{00000000-0005-0000-0000-000020040000}"/>
    <cellStyle name="60% - Énfasis3 3 2 5" xfId="955" xr:uid="{00000000-0005-0000-0000-000021040000}"/>
    <cellStyle name="60% - Énfasis3 3 2 6" xfId="956" xr:uid="{00000000-0005-0000-0000-000022040000}"/>
    <cellStyle name="60% - Énfasis3 3 2 7" xfId="957" xr:uid="{00000000-0005-0000-0000-000023040000}"/>
    <cellStyle name="60% - Énfasis3 3 2 8" xfId="958" xr:uid="{00000000-0005-0000-0000-000024040000}"/>
    <cellStyle name="60% - Énfasis3 3 2 9" xfId="959" xr:uid="{00000000-0005-0000-0000-000025040000}"/>
    <cellStyle name="60% - Énfasis3 3 3" xfId="960" xr:uid="{00000000-0005-0000-0000-000026040000}"/>
    <cellStyle name="60% - Énfasis3 3 4" xfId="961" xr:uid="{00000000-0005-0000-0000-000027040000}"/>
    <cellStyle name="60% - Énfasis3 3 5" xfId="962" xr:uid="{00000000-0005-0000-0000-000028040000}"/>
    <cellStyle name="60% - Énfasis3 3 6" xfId="963" xr:uid="{00000000-0005-0000-0000-000029040000}"/>
    <cellStyle name="60% - Énfasis3 3 7" xfId="964" xr:uid="{00000000-0005-0000-0000-00002A040000}"/>
    <cellStyle name="60% - Énfasis3 3 8" xfId="965" xr:uid="{00000000-0005-0000-0000-00002B040000}"/>
    <cellStyle name="60% - Énfasis3 3 9" xfId="966" xr:uid="{00000000-0005-0000-0000-00002C040000}"/>
    <cellStyle name="60% - Énfasis3 4" xfId="967" xr:uid="{00000000-0005-0000-0000-00002D040000}"/>
    <cellStyle name="60% - Énfasis3 5" xfId="968" xr:uid="{00000000-0005-0000-0000-00002E040000}"/>
    <cellStyle name="60% - Énfasis3 6" xfId="969" xr:uid="{00000000-0005-0000-0000-00002F040000}"/>
    <cellStyle name="60% - Énfasis3 7" xfId="970" xr:uid="{00000000-0005-0000-0000-000030040000}"/>
    <cellStyle name="60% - Énfasis3 8" xfId="971" xr:uid="{00000000-0005-0000-0000-000031040000}"/>
    <cellStyle name="60% - Énfasis3 9" xfId="972" xr:uid="{00000000-0005-0000-0000-000032040000}"/>
    <cellStyle name="60% - Énfasis4 10" xfId="973" xr:uid="{00000000-0005-0000-0000-000033040000}"/>
    <cellStyle name="60% - Énfasis4 11" xfId="974" xr:uid="{00000000-0005-0000-0000-000034040000}"/>
    <cellStyle name="60% - Énfasis4 12" xfId="975" xr:uid="{00000000-0005-0000-0000-000035040000}"/>
    <cellStyle name="60% - Énfasis4 13" xfId="976" xr:uid="{00000000-0005-0000-0000-000036040000}"/>
    <cellStyle name="60% - Énfasis4 14" xfId="977" xr:uid="{00000000-0005-0000-0000-000037040000}"/>
    <cellStyle name="60% - Énfasis4 15" xfId="978" xr:uid="{00000000-0005-0000-0000-000038040000}"/>
    <cellStyle name="60% - Énfasis4 16" xfId="979" xr:uid="{00000000-0005-0000-0000-000039040000}"/>
    <cellStyle name="60% - Énfasis4 2" xfId="980" xr:uid="{00000000-0005-0000-0000-00003A040000}"/>
    <cellStyle name="60% - Énfasis4 2 10" xfId="981" xr:uid="{00000000-0005-0000-0000-00003B040000}"/>
    <cellStyle name="60% - Énfasis4 2 11" xfId="982" xr:uid="{00000000-0005-0000-0000-00003C040000}"/>
    <cellStyle name="60% - Énfasis4 2 12" xfId="983" xr:uid="{00000000-0005-0000-0000-00003D040000}"/>
    <cellStyle name="60% - Énfasis4 2 2" xfId="984" xr:uid="{00000000-0005-0000-0000-00003E040000}"/>
    <cellStyle name="60% - Énfasis4 2 2 10" xfId="985" xr:uid="{00000000-0005-0000-0000-00003F040000}"/>
    <cellStyle name="60% - Énfasis4 2 2 11" xfId="986" xr:uid="{00000000-0005-0000-0000-000040040000}"/>
    <cellStyle name="60% - Énfasis4 2 2 2" xfId="987" xr:uid="{00000000-0005-0000-0000-000041040000}"/>
    <cellStyle name="60% - Énfasis4 2 2 3" xfId="988" xr:uid="{00000000-0005-0000-0000-000042040000}"/>
    <cellStyle name="60% - Énfasis4 2 2 4" xfId="989" xr:uid="{00000000-0005-0000-0000-000043040000}"/>
    <cellStyle name="60% - Énfasis4 2 2 5" xfId="990" xr:uid="{00000000-0005-0000-0000-000044040000}"/>
    <cellStyle name="60% - Énfasis4 2 2 6" xfId="991" xr:uid="{00000000-0005-0000-0000-000045040000}"/>
    <cellStyle name="60% - Énfasis4 2 2 7" xfId="992" xr:uid="{00000000-0005-0000-0000-000046040000}"/>
    <cellStyle name="60% - Énfasis4 2 2 8" xfId="993" xr:uid="{00000000-0005-0000-0000-000047040000}"/>
    <cellStyle name="60% - Énfasis4 2 2 9" xfId="994" xr:uid="{00000000-0005-0000-0000-000048040000}"/>
    <cellStyle name="60% - Énfasis4 2 3" xfId="995" xr:uid="{00000000-0005-0000-0000-000049040000}"/>
    <cellStyle name="60% - Énfasis4 2 4" xfId="996" xr:uid="{00000000-0005-0000-0000-00004A040000}"/>
    <cellStyle name="60% - Énfasis4 2 5" xfId="997" xr:uid="{00000000-0005-0000-0000-00004B040000}"/>
    <cellStyle name="60% - Énfasis4 2 6" xfId="998" xr:uid="{00000000-0005-0000-0000-00004C040000}"/>
    <cellStyle name="60% - Énfasis4 2 7" xfId="999" xr:uid="{00000000-0005-0000-0000-00004D040000}"/>
    <cellStyle name="60% - Énfasis4 2 8" xfId="1000" xr:uid="{00000000-0005-0000-0000-00004E040000}"/>
    <cellStyle name="60% - Énfasis4 2 9" xfId="1001" xr:uid="{00000000-0005-0000-0000-00004F040000}"/>
    <cellStyle name="60% - Énfasis4 3" xfId="1002" xr:uid="{00000000-0005-0000-0000-000050040000}"/>
    <cellStyle name="60% - Énfasis4 3 10" xfId="1003" xr:uid="{00000000-0005-0000-0000-000051040000}"/>
    <cellStyle name="60% - Énfasis4 3 11" xfId="1004" xr:uid="{00000000-0005-0000-0000-000052040000}"/>
    <cellStyle name="60% - Énfasis4 3 12" xfId="1005" xr:uid="{00000000-0005-0000-0000-000053040000}"/>
    <cellStyle name="60% - Énfasis4 3 2" xfId="1006" xr:uid="{00000000-0005-0000-0000-000054040000}"/>
    <cellStyle name="60% - Énfasis4 3 2 10" xfId="1007" xr:uid="{00000000-0005-0000-0000-000055040000}"/>
    <cellStyle name="60% - Énfasis4 3 2 11" xfId="1008" xr:uid="{00000000-0005-0000-0000-000056040000}"/>
    <cellStyle name="60% - Énfasis4 3 2 2" xfId="1009" xr:uid="{00000000-0005-0000-0000-000057040000}"/>
    <cellStyle name="60% - Énfasis4 3 2 3" xfId="1010" xr:uid="{00000000-0005-0000-0000-000058040000}"/>
    <cellStyle name="60% - Énfasis4 3 2 4" xfId="1011" xr:uid="{00000000-0005-0000-0000-000059040000}"/>
    <cellStyle name="60% - Énfasis4 3 2 5" xfId="1012" xr:uid="{00000000-0005-0000-0000-00005A040000}"/>
    <cellStyle name="60% - Énfasis4 3 2 6" xfId="1013" xr:uid="{00000000-0005-0000-0000-00005B040000}"/>
    <cellStyle name="60% - Énfasis4 3 2 7" xfId="1014" xr:uid="{00000000-0005-0000-0000-00005C040000}"/>
    <cellStyle name="60% - Énfasis4 3 2 8" xfId="1015" xr:uid="{00000000-0005-0000-0000-00005D040000}"/>
    <cellStyle name="60% - Énfasis4 3 2 9" xfId="1016" xr:uid="{00000000-0005-0000-0000-00005E040000}"/>
    <cellStyle name="60% - Énfasis4 3 3" xfId="1017" xr:uid="{00000000-0005-0000-0000-00005F040000}"/>
    <cellStyle name="60% - Énfasis4 3 4" xfId="1018" xr:uid="{00000000-0005-0000-0000-000060040000}"/>
    <cellStyle name="60% - Énfasis4 3 5" xfId="1019" xr:uid="{00000000-0005-0000-0000-000061040000}"/>
    <cellStyle name="60% - Énfasis4 3 6" xfId="1020" xr:uid="{00000000-0005-0000-0000-000062040000}"/>
    <cellStyle name="60% - Énfasis4 3 7" xfId="1021" xr:uid="{00000000-0005-0000-0000-000063040000}"/>
    <cellStyle name="60% - Énfasis4 3 8" xfId="1022" xr:uid="{00000000-0005-0000-0000-000064040000}"/>
    <cellStyle name="60% - Énfasis4 3 9" xfId="1023" xr:uid="{00000000-0005-0000-0000-000065040000}"/>
    <cellStyle name="60% - Énfasis4 4" xfId="1024" xr:uid="{00000000-0005-0000-0000-000066040000}"/>
    <cellStyle name="60% - Énfasis4 5" xfId="1025" xr:uid="{00000000-0005-0000-0000-000067040000}"/>
    <cellStyle name="60% - Énfasis4 6" xfId="1026" xr:uid="{00000000-0005-0000-0000-000068040000}"/>
    <cellStyle name="60% - Énfasis4 7" xfId="1027" xr:uid="{00000000-0005-0000-0000-000069040000}"/>
    <cellStyle name="60% - Énfasis4 8" xfId="1028" xr:uid="{00000000-0005-0000-0000-00006A040000}"/>
    <cellStyle name="60% - Énfasis4 9" xfId="1029" xr:uid="{00000000-0005-0000-0000-00006B040000}"/>
    <cellStyle name="60% - Énfasis5 10" xfId="1030" xr:uid="{00000000-0005-0000-0000-00006C040000}"/>
    <cellStyle name="60% - Énfasis5 11" xfId="1031" xr:uid="{00000000-0005-0000-0000-00006D040000}"/>
    <cellStyle name="60% - Énfasis5 12" xfId="1032" xr:uid="{00000000-0005-0000-0000-00006E040000}"/>
    <cellStyle name="60% - Énfasis5 13" xfId="1033" xr:uid="{00000000-0005-0000-0000-00006F040000}"/>
    <cellStyle name="60% - Énfasis5 14" xfId="1034" xr:uid="{00000000-0005-0000-0000-000070040000}"/>
    <cellStyle name="60% - Énfasis5 15" xfId="1035" xr:uid="{00000000-0005-0000-0000-000071040000}"/>
    <cellStyle name="60% - Énfasis5 16" xfId="1036" xr:uid="{00000000-0005-0000-0000-000072040000}"/>
    <cellStyle name="60% - Énfasis5 2" xfId="1037" xr:uid="{00000000-0005-0000-0000-000073040000}"/>
    <cellStyle name="60% - Énfasis5 2 10" xfId="1038" xr:uid="{00000000-0005-0000-0000-000074040000}"/>
    <cellStyle name="60% - Énfasis5 2 11" xfId="1039" xr:uid="{00000000-0005-0000-0000-000075040000}"/>
    <cellStyle name="60% - Énfasis5 2 12" xfId="1040" xr:uid="{00000000-0005-0000-0000-000076040000}"/>
    <cellStyle name="60% - Énfasis5 2 2" xfId="1041" xr:uid="{00000000-0005-0000-0000-000077040000}"/>
    <cellStyle name="60% - Énfasis5 2 2 10" xfId="1042" xr:uid="{00000000-0005-0000-0000-000078040000}"/>
    <cellStyle name="60% - Énfasis5 2 2 11" xfId="1043" xr:uid="{00000000-0005-0000-0000-000079040000}"/>
    <cellStyle name="60% - Énfasis5 2 2 2" xfId="1044" xr:uid="{00000000-0005-0000-0000-00007A040000}"/>
    <cellStyle name="60% - Énfasis5 2 2 3" xfId="1045" xr:uid="{00000000-0005-0000-0000-00007B040000}"/>
    <cellStyle name="60% - Énfasis5 2 2 4" xfId="1046" xr:uid="{00000000-0005-0000-0000-00007C040000}"/>
    <cellStyle name="60% - Énfasis5 2 2 5" xfId="1047" xr:uid="{00000000-0005-0000-0000-00007D040000}"/>
    <cellStyle name="60% - Énfasis5 2 2 6" xfId="1048" xr:uid="{00000000-0005-0000-0000-00007E040000}"/>
    <cellStyle name="60% - Énfasis5 2 2 7" xfId="1049" xr:uid="{00000000-0005-0000-0000-00007F040000}"/>
    <cellStyle name="60% - Énfasis5 2 2 8" xfId="1050" xr:uid="{00000000-0005-0000-0000-000080040000}"/>
    <cellStyle name="60% - Énfasis5 2 2 9" xfId="1051" xr:uid="{00000000-0005-0000-0000-000081040000}"/>
    <cellStyle name="60% - Énfasis5 2 3" xfId="1052" xr:uid="{00000000-0005-0000-0000-000082040000}"/>
    <cellStyle name="60% - Énfasis5 2 4" xfId="1053" xr:uid="{00000000-0005-0000-0000-000083040000}"/>
    <cellStyle name="60% - Énfasis5 2 5" xfId="1054" xr:uid="{00000000-0005-0000-0000-000084040000}"/>
    <cellStyle name="60% - Énfasis5 2 6" xfId="1055" xr:uid="{00000000-0005-0000-0000-000085040000}"/>
    <cellStyle name="60% - Énfasis5 2 7" xfId="1056" xr:uid="{00000000-0005-0000-0000-000086040000}"/>
    <cellStyle name="60% - Énfasis5 2 8" xfId="1057" xr:uid="{00000000-0005-0000-0000-000087040000}"/>
    <cellStyle name="60% - Énfasis5 2 9" xfId="1058" xr:uid="{00000000-0005-0000-0000-000088040000}"/>
    <cellStyle name="60% - Énfasis5 3" xfId="1059" xr:uid="{00000000-0005-0000-0000-000089040000}"/>
    <cellStyle name="60% - Énfasis5 3 10" xfId="1060" xr:uid="{00000000-0005-0000-0000-00008A040000}"/>
    <cellStyle name="60% - Énfasis5 3 11" xfId="1061" xr:uid="{00000000-0005-0000-0000-00008B040000}"/>
    <cellStyle name="60% - Énfasis5 3 12" xfId="1062" xr:uid="{00000000-0005-0000-0000-00008C040000}"/>
    <cellStyle name="60% - Énfasis5 3 2" xfId="1063" xr:uid="{00000000-0005-0000-0000-00008D040000}"/>
    <cellStyle name="60% - Énfasis5 3 2 10" xfId="1064" xr:uid="{00000000-0005-0000-0000-00008E040000}"/>
    <cellStyle name="60% - Énfasis5 3 2 11" xfId="1065" xr:uid="{00000000-0005-0000-0000-00008F040000}"/>
    <cellStyle name="60% - Énfasis5 3 2 2" xfId="1066" xr:uid="{00000000-0005-0000-0000-000090040000}"/>
    <cellStyle name="60% - Énfasis5 3 2 3" xfId="1067" xr:uid="{00000000-0005-0000-0000-000091040000}"/>
    <cellStyle name="60% - Énfasis5 3 2 4" xfId="1068" xr:uid="{00000000-0005-0000-0000-000092040000}"/>
    <cellStyle name="60% - Énfasis5 3 2 5" xfId="1069" xr:uid="{00000000-0005-0000-0000-000093040000}"/>
    <cellStyle name="60% - Énfasis5 3 2 6" xfId="1070" xr:uid="{00000000-0005-0000-0000-000094040000}"/>
    <cellStyle name="60% - Énfasis5 3 2 7" xfId="1071" xr:uid="{00000000-0005-0000-0000-000095040000}"/>
    <cellStyle name="60% - Énfasis5 3 2 8" xfId="1072" xr:uid="{00000000-0005-0000-0000-000096040000}"/>
    <cellStyle name="60% - Énfasis5 3 2 9" xfId="1073" xr:uid="{00000000-0005-0000-0000-000097040000}"/>
    <cellStyle name="60% - Énfasis5 3 3" xfId="1074" xr:uid="{00000000-0005-0000-0000-000098040000}"/>
    <cellStyle name="60% - Énfasis5 3 4" xfId="1075" xr:uid="{00000000-0005-0000-0000-000099040000}"/>
    <cellStyle name="60% - Énfasis5 3 5" xfId="1076" xr:uid="{00000000-0005-0000-0000-00009A040000}"/>
    <cellStyle name="60% - Énfasis5 3 6" xfId="1077" xr:uid="{00000000-0005-0000-0000-00009B040000}"/>
    <cellStyle name="60% - Énfasis5 3 7" xfId="1078" xr:uid="{00000000-0005-0000-0000-00009C040000}"/>
    <cellStyle name="60% - Énfasis5 3 8" xfId="1079" xr:uid="{00000000-0005-0000-0000-00009D040000}"/>
    <cellStyle name="60% - Énfasis5 3 9" xfId="1080" xr:uid="{00000000-0005-0000-0000-00009E040000}"/>
    <cellStyle name="60% - Énfasis5 4" xfId="1081" xr:uid="{00000000-0005-0000-0000-00009F040000}"/>
    <cellStyle name="60% - Énfasis5 5" xfId="1082" xr:uid="{00000000-0005-0000-0000-0000A0040000}"/>
    <cellStyle name="60% - Énfasis5 6" xfId="1083" xr:uid="{00000000-0005-0000-0000-0000A1040000}"/>
    <cellStyle name="60% - Énfasis5 7" xfId="1084" xr:uid="{00000000-0005-0000-0000-0000A2040000}"/>
    <cellStyle name="60% - Énfasis5 8" xfId="1085" xr:uid="{00000000-0005-0000-0000-0000A3040000}"/>
    <cellStyle name="60% - Énfasis5 9" xfId="1086" xr:uid="{00000000-0005-0000-0000-0000A4040000}"/>
    <cellStyle name="60% - Énfasis6 10" xfId="1087" xr:uid="{00000000-0005-0000-0000-0000A5040000}"/>
    <cellStyle name="60% - Énfasis6 11" xfId="1088" xr:uid="{00000000-0005-0000-0000-0000A6040000}"/>
    <cellStyle name="60% - Énfasis6 12" xfId="1089" xr:uid="{00000000-0005-0000-0000-0000A7040000}"/>
    <cellStyle name="60% - Énfasis6 13" xfId="1090" xr:uid="{00000000-0005-0000-0000-0000A8040000}"/>
    <cellStyle name="60% - Énfasis6 14" xfId="1091" xr:uid="{00000000-0005-0000-0000-0000A9040000}"/>
    <cellStyle name="60% - Énfasis6 15" xfId="1092" xr:uid="{00000000-0005-0000-0000-0000AA040000}"/>
    <cellStyle name="60% - Énfasis6 16" xfId="1093" xr:uid="{00000000-0005-0000-0000-0000AB040000}"/>
    <cellStyle name="60% - Énfasis6 2" xfId="1094" xr:uid="{00000000-0005-0000-0000-0000AC040000}"/>
    <cellStyle name="60% - Énfasis6 2 10" xfId="1095" xr:uid="{00000000-0005-0000-0000-0000AD040000}"/>
    <cellStyle name="60% - Énfasis6 2 11" xfId="1096" xr:uid="{00000000-0005-0000-0000-0000AE040000}"/>
    <cellStyle name="60% - Énfasis6 2 12" xfId="1097" xr:uid="{00000000-0005-0000-0000-0000AF040000}"/>
    <cellStyle name="60% - Énfasis6 2 2" xfId="1098" xr:uid="{00000000-0005-0000-0000-0000B0040000}"/>
    <cellStyle name="60% - Énfasis6 2 2 10" xfId="1099" xr:uid="{00000000-0005-0000-0000-0000B1040000}"/>
    <cellStyle name="60% - Énfasis6 2 2 11" xfId="1100" xr:uid="{00000000-0005-0000-0000-0000B2040000}"/>
    <cellStyle name="60% - Énfasis6 2 2 2" xfId="1101" xr:uid="{00000000-0005-0000-0000-0000B3040000}"/>
    <cellStyle name="60% - Énfasis6 2 2 3" xfId="1102" xr:uid="{00000000-0005-0000-0000-0000B4040000}"/>
    <cellStyle name="60% - Énfasis6 2 2 4" xfId="1103" xr:uid="{00000000-0005-0000-0000-0000B5040000}"/>
    <cellStyle name="60% - Énfasis6 2 2 5" xfId="1104" xr:uid="{00000000-0005-0000-0000-0000B6040000}"/>
    <cellStyle name="60% - Énfasis6 2 2 6" xfId="1105" xr:uid="{00000000-0005-0000-0000-0000B7040000}"/>
    <cellStyle name="60% - Énfasis6 2 2 7" xfId="1106" xr:uid="{00000000-0005-0000-0000-0000B8040000}"/>
    <cellStyle name="60% - Énfasis6 2 2 8" xfId="1107" xr:uid="{00000000-0005-0000-0000-0000B9040000}"/>
    <cellStyle name="60% - Énfasis6 2 2 9" xfId="1108" xr:uid="{00000000-0005-0000-0000-0000BA040000}"/>
    <cellStyle name="60% - Énfasis6 2 3" xfId="1109" xr:uid="{00000000-0005-0000-0000-0000BB040000}"/>
    <cellStyle name="60% - Énfasis6 2 4" xfId="1110" xr:uid="{00000000-0005-0000-0000-0000BC040000}"/>
    <cellStyle name="60% - Énfasis6 2 5" xfId="1111" xr:uid="{00000000-0005-0000-0000-0000BD040000}"/>
    <cellStyle name="60% - Énfasis6 2 6" xfId="1112" xr:uid="{00000000-0005-0000-0000-0000BE040000}"/>
    <cellStyle name="60% - Énfasis6 2 7" xfId="1113" xr:uid="{00000000-0005-0000-0000-0000BF040000}"/>
    <cellStyle name="60% - Énfasis6 2 8" xfId="1114" xr:uid="{00000000-0005-0000-0000-0000C0040000}"/>
    <cellStyle name="60% - Énfasis6 2 9" xfId="1115" xr:uid="{00000000-0005-0000-0000-0000C1040000}"/>
    <cellStyle name="60% - Énfasis6 3" xfId="1116" xr:uid="{00000000-0005-0000-0000-0000C2040000}"/>
    <cellStyle name="60% - Énfasis6 3 10" xfId="1117" xr:uid="{00000000-0005-0000-0000-0000C3040000}"/>
    <cellStyle name="60% - Énfasis6 3 11" xfId="1118" xr:uid="{00000000-0005-0000-0000-0000C4040000}"/>
    <cellStyle name="60% - Énfasis6 3 12" xfId="1119" xr:uid="{00000000-0005-0000-0000-0000C5040000}"/>
    <cellStyle name="60% - Énfasis6 3 2" xfId="1120" xr:uid="{00000000-0005-0000-0000-0000C6040000}"/>
    <cellStyle name="60% - Énfasis6 3 2 10" xfId="1121" xr:uid="{00000000-0005-0000-0000-0000C7040000}"/>
    <cellStyle name="60% - Énfasis6 3 2 11" xfId="1122" xr:uid="{00000000-0005-0000-0000-0000C8040000}"/>
    <cellStyle name="60% - Énfasis6 3 2 2" xfId="1123" xr:uid="{00000000-0005-0000-0000-0000C9040000}"/>
    <cellStyle name="60% - Énfasis6 3 2 3" xfId="1124" xr:uid="{00000000-0005-0000-0000-0000CA040000}"/>
    <cellStyle name="60% - Énfasis6 3 2 4" xfId="1125" xr:uid="{00000000-0005-0000-0000-0000CB040000}"/>
    <cellStyle name="60% - Énfasis6 3 2 5" xfId="1126" xr:uid="{00000000-0005-0000-0000-0000CC040000}"/>
    <cellStyle name="60% - Énfasis6 3 2 6" xfId="1127" xr:uid="{00000000-0005-0000-0000-0000CD040000}"/>
    <cellStyle name="60% - Énfasis6 3 2 7" xfId="1128" xr:uid="{00000000-0005-0000-0000-0000CE040000}"/>
    <cellStyle name="60% - Énfasis6 3 2 8" xfId="1129" xr:uid="{00000000-0005-0000-0000-0000CF040000}"/>
    <cellStyle name="60% - Énfasis6 3 2 9" xfId="1130" xr:uid="{00000000-0005-0000-0000-0000D0040000}"/>
    <cellStyle name="60% - Énfasis6 3 3" xfId="1131" xr:uid="{00000000-0005-0000-0000-0000D1040000}"/>
    <cellStyle name="60% - Énfasis6 3 4" xfId="1132" xr:uid="{00000000-0005-0000-0000-0000D2040000}"/>
    <cellStyle name="60% - Énfasis6 3 5" xfId="1133" xr:uid="{00000000-0005-0000-0000-0000D3040000}"/>
    <cellStyle name="60% - Énfasis6 3 6" xfId="1134" xr:uid="{00000000-0005-0000-0000-0000D4040000}"/>
    <cellStyle name="60% - Énfasis6 3 7" xfId="1135" xr:uid="{00000000-0005-0000-0000-0000D5040000}"/>
    <cellStyle name="60% - Énfasis6 3 8" xfId="1136" xr:uid="{00000000-0005-0000-0000-0000D6040000}"/>
    <cellStyle name="60% - Énfasis6 3 9" xfId="1137" xr:uid="{00000000-0005-0000-0000-0000D7040000}"/>
    <cellStyle name="60% - Énfasis6 4" xfId="1138" xr:uid="{00000000-0005-0000-0000-0000D8040000}"/>
    <cellStyle name="60% - Énfasis6 5" xfId="1139" xr:uid="{00000000-0005-0000-0000-0000D9040000}"/>
    <cellStyle name="60% - Énfasis6 6" xfId="1140" xr:uid="{00000000-0005-0000-0000-0000DA040000}"/>
    <cellStyle name="60% - Énfasis6 7" xfId="1141" xr:uid="{00000000-0005-0000-0000-0000DB040000}"/>
    <cellStyle name="60% - Énfasis6 8" xfId="1142" xr:uid="{00000000-0005-0000-0000-0000DC040000}"/>
    <cellStyle name="60% - Énfasis6 9" xfId="1143" xr:uid="{00000000-0005-0000-0000-0000DD040000}"/>
    <cellStyle name="Accent1" xfId="1144" xr:uid="{00000000-0005-0000-0000-0000DE040000}"/>
    <cellStyle name="Accent1 - 20%" xfId="1145" xr:uid="{00000000-0005-0000-0000-0000DF040000}"/>
    <cellStyle name="Accent1 - 40%" xfId="1146" xr:uid="{00000000-0005-0000-0000-0000E0040000}"/>
    <cellStyle name="Accent1 - 60%" xfId="1147" xr:uid="{00000000-0005-0000-0000-0000E1040000}"/>
    <cellStyle name="Accent1 2" xfId="3626" xr:uid="{00000000-0005-0000-0000-0000E2040000}"/>
    <cellStyle name="Accent1 3" xfId="3675" xr:uid="{00000000-0005-0000-0000-0000E3040000}"/>
    <cellStyle name="Accent1_201003 Consolidación Brasil en cuenta homologada" xfId="1148" xr:uid="{00000000-0005-0000-0000-0000E4040000}"/>
    <cellStyle name="Accent2" xfId="1149" xr:uid="{00000000-0005-0000-0000-0000E5040000}"/>
    <cellStyle name="Accent2 - 20%" xfId="1150" xr:uid="{00000000-0005-0000-0000-0000E6040000}"/>
    <cellStyle name="Accent2 - 40%" xfId="1151" xr:uid="{00000000-0005-0000-0000-0000E7040000}"/>
    <cellStyle name="Accent2 - 60%" xfId="1152" xr:uid="{00000000-0005-0000-0000-0000E8040000}"/>
    <cellStyle name="Accent2 2" xfId="3627" xr:uid="{00000000-0005-0000-0000-0000E9040000}"/>
    <cellStyle name="Accent2 3" xfId="3676" xr:uid="{00000000-0005-0000-0000-0000EA040000}"/>
    <cellStyle name="Accent2_201003 Consolidación Brasil en cuenta homologada" xfId="1153" xr:uid="{00000000-0005-0000-0000-0000EB040000}"/>
    <cellStyle name="Accent3" xfId="1154" xr:uid="{00000000-0005-0000-0000-0000EC040000}"/>
    <cellStyle name="Accent3 - 20%" xfId="1155" xr:uid="{00000000-0005-0000-0000-0000ED040000}"/>
    <cellStyle name="Accent3 - 40%" xfId="1156" xr:uid="{00000000-0005-0000-0000-0000EE040000}"/>
    <cellStyle name="Accent3 - 60%" xfId="1157" xr:uid="{00000000-0005-0000-0000-0000EF040000}"/>
    <cellStyle name="Accent3 2" xfId="3628" xr:uid="{00000000-0005-0000-0000-0000F0040000}"/>
    <cellStyle name="Accent3 3" xfId="3677" xr:uid="{00000000-0005-0000-0000-0000F1040000}"/>
    <cellStyle name="Accent3_201003 Consolidación Brasil en cuenta homologada" xfId="1158" xr:uid="{00000000-0005-0000-0000-0000F2040000}"/>
    <cellStyle name="Accent4" xfId="1159" xr:uid="{00000000-0005-0000-0000-0000F3040000}"/>
    <cellStyle name="Accent4 - 20%" xfId="1160" xr:uid="{00000000-0005-0000-0000-0000F4040000}"/>
    <cellStyle name="Accent4 - 40%" xfId="1161" xr:uid="{00000000-0005-0000-0000-0000F5040000}"/>
    <cellStyle name="Accent4 - 60%" xfId="1162" xr:uid="{00000000-0005-0000-0000-0000F6040000}"/>
    <cellStyle name="Accent4 2" xfId="3629" xr:uid="{00000000-0005-0000-0000-0000F7040000}"/>
    <cellStyle name="Accent4 3" xfId="3678" xr:uid="{00000000-0005-0000-0000-0000F8040000}"/>
    <cellStyle name="Accent4_201003 Consolidación Brasil en cuenta homologada" xfId="1163" xr:uid="{00000000-0005-0000-0000-0000F9040000}"/>
    <cellStyle name="Accent5" xfId="1164" xr:uid="{00000000-0005-0000-0000-0000FA040000}"/>
    <cellStyle name="Accent5 - 20%" xfId="1165" xr:uid="{00000000-0005-0000-0000-0000FB040000}"/>
    <cellStyle name="Accent5 - 40%" xfId="1166" xr:uid="{00000000-0005-0000-0000-0000FC040000}"/>
    <cellStyle name="Accent5 - 60%" xfId="1167" xr:uid="{00000000-0005-0000-0000-0000FD040000}"/>
    <cellStyle name="Accent5 2" xfId="3630" xr:uid="{00000000-0005-0000-0000-0000FE040000}"/>
    <cellStyle name="Accent5 3" xfId="3679" xr:uid="{00000000-0005-0000-0000-0000FF040000}"/>
    <cellStyle name="Accent5_201003 Consolidación Brasil en cuenta homologada" xfId="1168" xr:uid="{00000000-0005-0000-0000-000000050000}"/>
    <cellStyle name="Accent6" xfId="1169" xr:uid="{00000000-0005-0000-0000-000001050000}"/>
    <cellStyle name="Accent6 - 20%" xfId="1170" xr:uid="{00000000-0005-0000-0000-000002050000}"/>
    <cellStyle name="Accent6 - 40%" xfId="1171" xr:uid="{00000000-0005-0000-0000-000003050000}"/>
    <cellStyle name="Accent6 - 60%" xfId="1172" xr:uid="{00000000-0005-0000-0000-000004050000}"/>
    <cellStyle name="Accent6 2" xfId="3631" xr:uid="{00000000-0005-0000-0000-000005050000}"/>
    <cellStyle name="Accent6 3" xfId="3680" xr:uid="{00000000-0005-0000-0000-000006050000}"/>
    <cellStyle name="Accent6_201003 Consolidación Brasil en cuenta homologada" xfId="1173" xr:uid="{00000000-0005-0000-0000-000007050000}"/>
    <cellStyle name="AFE" xfId="1174" xr:uid="{00000000-0005-0000-0000-000008050000}"/>
    <cellStyle name="Akcent 1" xfId="1175" xr:uid="{00000000-0005-0000-0000-000009050000}"/>
    <cellStyle name="Akcent 2" xfId="1176" xr:uid="{00000000-0005-0000-0000-00000A050000}"/>
    <cellStyle name="Akcent 3" xfId="1177" xr:uid="{00000000-0005-0000-0000-00000B050000}"/>
    <cellStyle name="Akcent 4" xfId="1178" xr:uid="{00000000-0005-0000-0000-00000C050000}"/>
    <cellStyle name="Akcent 5" xfId="1179" xr:uid="{00000000-0005-0000-0000-00000D050000}"/>
    <cellStyle name="Akcent 6" xfId="1180" xr:uid="{00000000-0005-0000-0000-00000E050000}"/>
    <cellStyle name="argen" xfId="1181" xr:uid="{00000000-0005-0000-0000-00000F050000}"/>
    <cellStyle name="args.style" xfId="1182" xr:uid="{00000000-0005-0000-0000-000010050000}"/>
    <cellStyle name="Availability" xfId="1183" xr:uid="{00000000-0005-0000-0000-000011050000}"/>
    <cellStyle name="Bad" xfId="1184" xr:uid="{00000000-0005-0000-0000-000012050000}"/>
    <cellStyle name="Bad 2" xfId="3632" xr:uid="{00000000-0005-0000-0000-000013050000}"/>
    <cellStyle name="Bancos" xfId="1185" xr:uid="{00000000-0005-0000-0000-000014050000}"/>
    <cellStyle name="Banner" xfId="1186" xr:uid="{00000000-0005-0000-0000-000015050000}"/>
    <cellStyle name="Bom" xfId="1187" xr:uid="{00000000-0005-0000-0000-000016050000}"/>
    <cellStyle name="bstitutes]_x000d__x000a_; The following mappings take Word for MS-DOS names, PostScript names, and TrueType_x000d__x000a_; names into account" xfId="1188" xr:uid="{00000000-0005-0000-0000-000017050000}"/>
    <cellStyle name="Buena 10" xfId="1189" xr:uid="{00000000-0005-0000-0000-000018050000}"/>
    <cellStyle name="Buena 11" xfId="1190" xr:uid="{00000000-0005-0000-0000-000019050000}"/>
    <cellStyle name="Buena 12" xfId="1191" xr:uid="{00000000-0005-0000-0000-00001A050000}"/>
    <cellStyle name="Buena 13" xfId="1192" xr:uid="{00000000-0005-0000-0000-00001B050000}"/>
    <cellStyle name="Buena 14" xfId="1193" xr:uid="{00000000-0005-0000-0000-00001C050000}"/>
    <cellStyle name="Buena 15" xfId="1194" xr:uid="{00000000-0005-0000-0000-00001D050000}"/>
    <cellStyle name="Buena 16" xfId="1195" xr:uid="{00000000-0005-0000-0000-00001E050000}"/>
    <cellStyle name="Buena 2" xfId="1196" xr:uid="{00000000-0005-0000-0000-00001F050000}"/>
    <cellStyle name="Buena 2 10" xfId="1197" xr:uid="{00000000-0005-0000-0000-000020050000}"/>
    <cellStyle name="Buena 2 11" xfId="1198" xr:uid="{00000000-0005-0000-0000-000021050000}"/>
    <cellStyle name="Buena 2 12" xfId="1199" xr:uid="{00000000-0005-0000-0000-000022050000}"/>
    <cellStyle name="Buena 2 2" xfId="1200" xr:uid="{00000000-0005-0000-0000-000023050000}"/>
    <cellStyle name="Buena 2 2 10" xfId="1201" xr:uid="{00000000-0005-0000-0000-000024050000}"/>
    <cellStyle name="Buena 2 2 11" xfId="1202" xr:uid="{00000000-0005-0000-0000-000025050000}"/>
    <cellStyle name="Buena 2 2 2" xfId="1203" xr:uid="{00000000-0005-0000-0000-000026050000}"/>
    <cellStyle name="Buena 2 2 3" xfId="1204" xr:uid="{00000000-0005-0000-0000-000027050000}"/>
    <cellStyle name="Buena 2 2 4" xfId="1205" xr:uid="{00000000-0005-0000-0000-000028050000}"/>
    <cellStyle name="Buena 2 2 5" xfId="1206" xr:uid="{00000000-0005-0000-0000-000029050000}"/>
    <cellStyle name="Buena 2 2 6" xfId="1207" xr:uid="{00000000-0005-0000-0000-00002A050000}"/>
    <cellStyle name="Buena 2 2 7" xfId="1208" xr:uid="{00000000-0005-0000-0000-00002B050000}"/>
    <cellStyle name="Buena 2 2 8" xfId="1209" xr:uid="{00000000-0005-0000-0000-00002C050000}"/>
    <cellStyle name="Buena 2 2 9" xfId="1210" xr:uid="{00000000-0005-0000-0000-00002D050000}"/>
    <cellStyle name="Buena 2 3" xfId="1211" xr:uid="{00000000-0005-0000-0000-00002E050000}"/>
    <cellStyle name="Buena 2 4" xfId="1212" xr:uid="{00000000-0005-0000-0000-00002F050000}"/>
    <cellStyle name="Buena 2 5" xfId="1213" xr:uid="{00000000-0005-0000-0000-000030050000}"/>
    <cellStyle name="Buena 2 6" xfId="1214" xr:uid="{00000000-0005-0000-0000-000031050000}"/>
    <cellStyle name="Buena 2 7" xfId="1215" xr:uid="{00000000-0005-0000-0000-000032050000}"/>
    <cellStyle name="Buena 2 8" xfId="1216" xr:uid="{00000000-0005-0000-0000-000033050000}"/>
    <cellStyle name="Buena 2 9" xfId="1217" xr:uid="{00000000-0005-0000-0000-000034050000}"/>
    <cellStyle name="Buena 3" xfId="1218" xr:uid="{00000000-0005-0000-0000-000035050000}"/>
    <cellStyle name="Buena 3 10" xfId="1219" xr:uid="{00000000-0005-0000-0000-000036050000}"/>
    <cellStyle name="Buena 3 11" xfId="1220" xr:uid="{00000000-0005-0000-0000-000037050000}"/>
    <cellStyle name="Buena 3 12" xfId="1221" xr:uid="{00000000-0005-0000-0000-000038050000}"/>
    <cellStyle name="Buena 3 2" xfId="1222" xr:uid="{00000000-0005-0000-0000-000039050000}"/>
    <cellStyle name="Buena 3 2 10" xfId="1223" xr:uid="{00000000-0005-0000-0000-00003A050000}"/>
    <cellStyle name="Buena 3 2 11" xfId="1224" xr:uid="{00000000-0005-0000-0000-00003B050000}"/>
    <cellStyle name="Buena 3 2 2" xfId="1225" xr:uid="{00000000-0005-0000-0000-00003C050000}"/>
    <cellStyle name="Buena 3 2 3" xfId="1226" xr:uid="{00000000-0005-0000-0000-00003D050000}"/>
    <cellStyle name="Buena 3 2 4" xfId="1227" xr:uid="{00000000-0005-0000-0000-00003E050000}"/>
    <cellStyle name="Buena 3 2 5" xfId="1228" xr:uid="{00000000-0005-0000-0000-00003F050000}"/>
    <cellStyle name="Buena 3 2 6" xfId="1229" xr:uid="{00000000-0005-0000-0000-000040050000}"/>
    <cellStyle name="Buena 3 2 7" xfId="1230" xr:uid="{00000000-0005-0000-0000-000041050000}"/>
    <cellStyle name="Buena 3 2 8" xfId="1231" xr:uid="{00000000-0005-0000-0000-000042050000}"/>
    <cellStyle name="Buena 3 2 9" xfId="1232" xr:uid="{00000000-0005-0000-0000-000043050000}"/>
    <cellStyle name="Buena 3 3" xfId="1233" xr:uid="{00000000-0005-0000-0000-000044050000}"/>
    <cellStyle name="Buena 3 4" xfId="1234" xr:uid="{00000000-0005-0000-0000-000045050000}"/>
    <cellStyle name="Buena 3 5" xfId="1235" xr:uid="{00000000-0005-0000-0000-000046050000}"/>
    <cellStyle name="Buena 3 6" xfId="1236" xr:uid="{00000000-0005-0000-0000-000047050000}"/>
    <cellStyle name="Buena 3 7" xfId="1237" xr:uid="{00000000-0005-0000-0000-000048050000}"/>
    <cellStyle name="Buena 3 8" xfId="1238" xr:uid="{00000000-0005-0000-0000-000049050000}"/>
    <cellStyle name="Buena 3 9" xfId="1239" xr:uid="{00000000-0005-0000-0000-00004A050000}"/>
    <cellStyle name="Buena 4" xfId="1240" xr:uid="{00000000-0005-0000-0000-00004B050000}"/>
    <cellStyle name="Buena 5" xfId="1241" xr:uid="{00000000-0005-0000-0000-00004C050000}"/>
    <cellStyle name="Buena 6" xfId="1242" xr:uid="{00000000-0005-0000-0000-00004D050000}"/>
    <cellStyle name="Buena 7" xfId="1243" xr:uid="{00000000-0005-0000-0000-00004E050000}"/>
    <cellStyle name="Buena 8" xfId="1244" xr:uid="{00000000-0005-0000-0000-00004F050000}"/>
    <cellStyle name="Buena 9" xfId="1245" xr:uid="{00000000-0005-0000-0000-000050050000}"/>
    <cellStyle name="Cabecera 1" xfId="1246" xr:uid="{00000000-0005-0000-0000-000051050000}"/>
    <cellStyle name="Cabecera 1 10" xfId="1247" xr:uid="{00000000-0005-0000-0000-000052050000}"/>
    <cellStyle name="Cabecera 1 11" xfId="1248" xr:uid="{00000000-0005-0000-0000-000053050000}"/>
    <cellStyle name="Cabecera 1 12" xfId="1249" xr:uid="{00000000-0005-0000-0000-000054050000}"/>
    <cellStyle name="Cabecera 1 2" xfId="1250" xr:uid="{00000000-0005-0000-0000-000055050000}"/>
    <cellStyle name="Cabecera 1 3" xfId="1251" xr:uid="{00000000-0005-0000-0000-000056050000}"/>
    <cellStyle name="Cabecera 1 4" xfId="1252" xr:uid="{00000000-0005-0000-0000-000057050000}"/>
    <cellStyle name="Cabecera 1 5" xfId="1253" xr:uid="{00000000-0005-0000-0000-000058050000}"/>
    <cellStyle name="Cabecera 1 6" xfId="1254" xr:uid="{00000000-0005-0000-0000-000059050000}"/>
    <cellStyle name="Cabecera 1 7" xfId="1255" xr:uid="{00000000-0005-0000-0000-00005A050000}"/>
    <cellStyle name="Cabecera 1 8" xfId="1256" xr:uid="{00000000-0005-0000-0000-00005B050000}"/>
    <cellStyle name="Cabecera 1 9" xfId="1257" xr:uid="{00000000-0005-0000-0000-00005C050000}"/>
    <cellStyle name="Cabecera 2" xfId="1258" xr:uid="{00000000-0005-0000-0000-00005D050000}"/>
    <cellStyle name="Cabecera 2 10" xfId="1259" xr:uid="{00000000-0005-0000-0000-00005E050000}"/>
    <cellStyle name="Cabecera 2 11" xfId="1260" xr:uid="{00000000-0005-0000-0000-00005F050000}"/>
    <cellStyle name="Cabecera 2 12" xfId="1261" xr:uid="{00000000-0005-0000-0000-000060050000}"/>
    <cellStyle name="Cabecera 2 2" xfId="1262" xr:uid="{00000000-0005-0000-0000-000061050000}"/>
    <cellStyle name="Cabecera 2 3" xfId="1263" xr:uid="{00000000-0005-0000-0000-000062050000}"/>
    <cellStyle name="Cabecera 2 4" xfId="1264" xr:uid="{00000000-0005-0000-0000-000063050000}"/>
    <cellStyle name="Cabecera 2 5" xfId="1265" xr:uid="{00000000-0005-0000-0000-000064050000}"/>
    <cellStyle name="Cabecera 2 6" xfId="1266" xr:uid="{00000000-0005-0000-0000-000065050000}"/>
    <cellStyle name="Cabecera 2 7" xfId="1267" xr:uid="{00000000-0005-0000-0000-000066050000}"/>
    <cellStyle name="Cabecera 2 8" xfId="1268" xr:uid="{00000000-0005-0000-0000-000067050000}"/>
    <cellStyle name="Cabecera 2 9" xfId="1269" xr:uid="{00000000-0005-0000-0000-000068050000}"/>
    <cellStyle name="Calc Currency (0)" xfId="1270" xr:uid="{00000000-0005-0000-0000-000069050000}"/>
    <cellStyle name="Calc Currency (0) 10" xfId="1271" xr:uid="{00000000-0005-0000-0000-00006A050000}"/>
    <cellStyle name="Calc Currency (0) 11" xfId="1272" xr:uid="{00000000-0005-0000-0000-00006B050000}"/>
    <cellStyle name="Calc Currency (0) 2" xfId="1273" xr:uid="{00000000-0005-0000-0000-00006C050000}"/>
    <cellStyle name="Calc Currency (0) 3" xfId="1274" xr:uid="{00000000-0005-0000-0000-00006D050000}"/>
    <cellStyle name="Calc Currency (0) 4" xfId="1275" xr:uid="{00000000-0005-0000-0000-00006E050000}"/>
    <cellStyle name="Calc Currency (0) 5" xfId="1276" xr:uid="{00000000-0005-0000-0000-00006F050000}"/>
    <cellStyle name="Calc Currency (0) 6" xfId="1277" xr:uid="{00000000-0005-0000-0000-000070050000}"/>
    <cellStyle name="Calc Currency (0) 7" xfId="1278" xr:uid="{00000000-0005-0000-0000-000071050000}"/>
    <cellStyle name="Calc Currency (0) 8" xfId="1279" xr:uid="{00000000-0005-0000-0000-000072050000}"/>
    <cellStyle name="Calc Currency (0) 9" xfId="1280" xr:uid="{00000000-0005-0000-0000-000073050000}"/>
    <cellStyle name="Calc Currency (2)" xfId="1281" xr:uid="{00000000-0005-0000-0000-000074050000}"/>
    <cellStyle name="Calc Percent (0)" xfId="1282" xr:uid="{00000000-0005-0000-0000-000075050000}"/>
    <cellStyle name="Calc Percent (1)" xfId="1283" xr:uid="{00000000-0005-0000-0000-000076050000}"/>
    <cellStyle name="Calc Percent (2)" xfId="1284" xr:uid="{00000000-0005-0000-0000-000077050000}"/>
    <cellStyle name="Calc Units (0)" xfId="1285" xr:uid="{00000000-0005-0000-0000-000078050000}"/>
    <cellStyle name="Calc Units (1)" xfId="1286" xr:uid="{00000000-0005-0000-0000-000079050000}"/>
    <cellStyle name="Calc Units (2)" xfId="1287" xr:uid="{00000000-0005-0000-0000-00007A050000}"/>
    <cellStyle name="Calculation" xfId="1288" xr:uid="{00000000-0005-0000-0000-00007B050000}"/>
    <cellStyle name="Calculation 2" xfId="3633" xr:uid="{00000000-0005-0000-0000-00007C050000}"/>
    <cellStyle name="Cálculo 10" xfId="1289" xr:uid="{00000000-0005-0000-0000-00007D050000}"/>
    <cellStyle name="Cálculo 11" xfId="1290" xr:uid="{00000000-0005-0000-0000-00007E050000}"/>
    <cellStyle name="Cálculo 12" xfId="1291" xr:uid="{00000000-0005-0000-0000-00007F050000}"/>
    <cellStyle name="Cálculo 13" xfId="1292" xr:uid="{00000000-0005-0000-0000-000080050000}"/>
    <cellStyle name="Cálculo 14" xfId="1293" xr:uid="{00000000-0005-0000-0000-000081050000}"/>
    <cellStyle name="Cálculo 15" xfId="1294" xr:uid="{00000000-0005-0000-0000-000082050000}"/>
    <cellStyle name="Cálculo 16" xfId="1295" xr:uid="{00000000-0005-0000-0000-000083050000}"/>
    <cellStyle name="Cálculo 2" xfId="1296" xr:uid="{00000000-0005-0000-0000-000084050000}"/>
    <cellStyle name="Cálculo 2 10" xfId="1297" xr:uid="{00000000-0005-0000-0000-000085050000}"/>
    <cellStyle name="Cálculo 2 11" xfId="1298" xr:uid="{00000000-0005-0000-0000-000086050000}"/>
    <cellStyle name="Cálculo 2 12" xfId="1299" xr:uid="{00000000-0005-0000-0000-000087050000}"/>
    <cellStyle name="Cálculo 2 2" xfId="1300" xr:uid="{00000000-0005-0000-0000-000088050000}"/>
    <cellStyle name="Cálculo 2 2 10" xfId="1301" xr:uid="{00000000-0005-0000-0000-000089050000}"/>
    <cellStyle name="Cálculo 2 2 11" xfId="1302" xr:uid="{00000000-0005-0000-0000-00008A050000}"/>
    <cellStyle name="Cálculo 2 2 2" xfId="1303" xr:uid="{00000000-0005-0000-0000-00008B050000}"/>
    <cellStyle name="Cálculo 2 2 3" xfId="1304" xr:uid="{00000000-0005-0000-0000-00008C050000}"/>
    <cellStyle name="Cálculo 2 2 4" xfId="1305" xr:uid="{00000000-0005-0000-0000-00008D050000}"/>
    <cellStyle name="Cálculo 2 2 5" xfId="1306" xr:uid="{00000000-0005-0000-0000-00008E050000}"/>
    <cellStyle name="Cálculo 2 2 6" xfId="1307" xr:uid="{00000000-0005-0000-0000-00008F050000}"/>
    <cellStyle name="Cálculo 2 2 7" xfId="1308" xr:uid="{00000000-0005-0000-0000-000090050000}"/>
    <cellStyle name="Cálculo 2 2 8" xfId="1309" xr:uid="{00000000-0005-0000-0000-000091050000}"/>
    <cellStyle name="Cálculo 2 2 9" xfId="1310" xr:uid="{00000000-0005-0000-0000-000092050000}"/>
    <cellStyle name="Cálculo 2 3" xfId="1311" xr:uid="{00000000-0005-0000-0000-000093050000}"/>
    <cellStyle name="Cálculo 2 4" xfId="1312" xr:uid="{00000000-0005-0000-0000-000094050000}"/>
    <cellStyle name="Cálculo 2 5" xfId="1313" xr:uid="{00000000-0005-0000-0000-000095050000}"/>
    <cellStyle name="Cálculo 2 6" xfId="1314" xr:uid="{00000000-0005-0000-0000-000096050000}"/>
    <cellStyle name="Cálculo 2 7" xfId="1315" xr:uid="{00000000-0005-0000-0000-000097050000}"/>
    <cellStyle name="Cálculo 2 8" xfId="1316" xr:uid="{00000000-0005-0000-0000-000098050000}"/>
    <cellStyle name="Cálculo 2 9" xfId="1317" xr:uid="{00000000-0005-0000-0000-000099050000}"/>
    <cellStyle name="Cálculo 2_IFRS Consolidado" xfId="3473" xr:uid="{00000000-0005-0000-0000-00009A050000}"/>
    <cellStyle name="Cálculo 3" xfId="1318" xr:uid="{00000000-0005-0000-0000-00009B050000}"/>
    <cellStyle name="Cálculo 3 10" xfId="1319" xr:uid="{00000000-0005-0000-0000-00009C050000}"/>
    <cellStyle name="Cálculo 3 11" xfId="1320" xr:uid="{00000000-0005-0000-0000-00009D050000}"/>
    <cellStyle name="Cálculo 3 12" xfId="1321" xr:uid="{00000000-0005-0000-0000-00009E050000}"/>
    <cellStyle name="Cálculo 3 2" xfId="1322" xr:uid="{00000000-0005-0000-0000-00009F050000}"/>
    <cellStyle name="Cálculo 3 2 10" xfId="1323" xr:uid="{00000000-0005-0000-0000-0000A0050000}"/>
    <cellStyle name="Cálculo 3 2 11" xfId="1324" xr:uid="{00000000-0005-0000-0000-0000A1050000}"/>
    <cellStyle name="Cálculo 3 2 2" xfId="1325" xr:uid="{00000000-0005-0000-0000-0000A2050000}"/>
    <cellStyle name="Cálculo 3 2 3" xfId="1326" xr:uid="{00000000-0005-0000-0000-0000A3050000}"/>
    <cellStyle name="Cálculo 3 2 4" xfId="1327" xr:uid="{00000000-0005-0000-0000-0000A4050000}"/>
    <cellStyle name="Cálculo 3 2 5" xfId="1328" xr:uid="{00000000-0005-0000-0000-0000A5050000}"/>
    <cellStyle name="Cálculo 3 2 6" xfId="1329" xr:uid="{00000000-0005-0000-0000-0000A6050000}"/>
    <cellStyle name="Cálculo 3 2 7" xfId="1330" xr:uid="{00000000-0005-0000-0000-0000A7050000}"/>
    <cellStyle name="Cálculo 3 2 8" xfId="1331" xr:uid="{00000000-0005-0000-0000-0000A8050000}"/>
    <cellStyle name="Cálculo 3 2 9" xfId="1332" xr:uid="{00000000-0005-0000-0000-0000A9050000}"/>
    <cellStyle name="Cálculo 3 3" xfId="1333" xr:uid="{00000000-0005-0000-0000-0000AA050000}"/>
    <cellStyle name="Cálculo 3 4" xfId="1334" xr:uid="{00000000-0005-0000-0000-0000AB050000}"/>
    <cellStyle name="Cálculo 3 5" xfId="1335" xr:uid="{00000000-0005-0000-0000-0000AC050000}"/>
    <cellStyle name="Cálculo 3 6" xfId="1336" xr:uid="{00000000-0005-0000-0000-0000AD050000}"/>
    <cellStyle name="Cálculo 3 7" xfId="1337" xr:uid="{00000000-0005-0000-0000-0000AE050000}"/>
    <cellStyle name="Cálculo 3 8" xfId="1338" xr:uid="{00000000-0005-0000-0000-0000AF050000}"/>
    <cellStyle name="Cálculo 3 9" xfId="1339" xr:uid="{00000000-0005-0000-0000-0000B0050000}"/>
    <cellStyle name="Cálculo 3_IFRS Consolidado" xfId="3474" xr:uid="{00000000-0005-0000-0000-0000B1050000}"/>
    <cellStyle name="Cálculo 4" xfId="1340" xr:uid="{00000000-0005-0000-0000-0000B2050000}"/>
    <cellStyle name="Cálculo 5" xfId="1341" xr:uid="{00000000-0005-0000-0000-0000B3050000}"/>
    <cellStyle name="Cálculo 6" xfId="1342" xr:uid="{00000000-0005-0000-0000-0000B4050000}"/>
    <cellStyle name="Cálculo 7" xfId="1343" xr:uid="{00000000-0005-0000-0000-0000B5050000}"/>
    <cellStyle name="Cálculo 8" xfId="1344" xr:uid="{00000000-0005-0000-0000-0000B6050000}"/>
    <cellStyle name="Cálculo 9" xfId="1345" xr:uid="{00000000-0005-0000-0000-0000B7050000}"/>
    <cellStyle name="Celda de comprobación 10" xfId="1346" xr:uid="{00000000-0005-0000-0000-0000B8050000}"/>
    <cellStyle name="Celda de comprobación 11" xfId="1347" xr:uid="{00000000-0005-0000-0000-0000B9050000}"/>
    <cellStyle name="Celda de comprobación 12" xfId="1348" xr:uid="{00000000-0005-0000-0000-0000BA050000}"/>
    <cellStyle name="Celda de comprobación 13" xfId="1349" xr:uid="{00000000-0005-0000-0000-0000BB050000}"/>
    <cellStyle name="Celda de comprobación 14" xfId="1350" xr:uid="{00000000-0005-0000-0000-0000BC050000}"/>
    <cellStyle name="Celda de comprobación 15" xfId="1351" xr:uid="{00000000-0005-0000-0000-0000BD050000}"/>
    <cellStyle name="Celda de comprobación 16" xfId="1352" xr:uid="{00000000-0005-0000-0000-0000BE050000}"/>
    <cellStyle name="Celda de comprobación 2" xfId="1353" xr:uid="{00000000-0005-0000-0000-0000BF050000}"/>
    <cellStyle name="Celda de comprobación 2 10" xfId="1354" xr:uid="{00000000-0005-0000-0000-0000C0050000}"/>
    <cellStyle name="Celda de comprobación 2 11" xfId="1355" xr:uid="{00000000-0005-0000-0000-0000C1050000}"/>
    <cellStyle name="Celda de comprobación 2 12" xfId="1356" xr:uid="{00000000-0005-0000-0000-0000C2050000}"/>
    <cellStyle name="Celda de comprobación 2 2" xfId="1357" xr:uid="{00000000-0005-0000-0000-0000C3050000}"/>
    <cellStyle name="Celda de comprobación 2 2 10" xfId="1358" xr:uid="{00000000-0005-0000-0000-0000C4050000}"/>
    <cellStyle name="Celda de comprobación 2 2 11" xfId="1359" xr:uid="{00000000-0005-0000-0000-0000C5050000}"/>
    <cellStyle name="Celda de comprobación 2 2 2" xfId="1360" xr:uid="{00000000-0005-0000-0000-0000C6050000}"/>
    <cellStyle name="Celda de comprobación 2 2 3" xfId="1361" xr:uid="{00000000-0005-0000-0000-0000C7050000}"/>
    <cellStyle name="Celda de comprobación 2 2 4" xfId="1362" xr:uid="{00000000-0005-0000-0000-0000C8050000}"/>
    <cellStyle name="Celda de comprobación 2 2 5" xfId="1363" xr:uid="{00000000-0005-0000-0000-0000C9050000}"/>
    <cellStyle name="Celda de comprobación 2 2 6" xfId="1364" xr:uid="{00000000-0005-0000-0000-0000CA050000}"/>
    <cellStyle name="Celda de comprobación 2 2 7" xfId="1365" xr:uid="{00000000-0005-0000-0000-0000CB050000}"/>
    <cellStyle name="Celda de comprobación 2 2 8" xfId="1366" xr:uid="{00000000-0005-0000-0000-0000CC050000}"/>
    <cellStyle name="Celda de comprobación 2 2 9" xfId="1367" xr:uid="{00000000-0005-0000-0000-0000CD050000}"/>
    <cellStyle name="Celda de comprobación 2 3" xfId="1368" xr:uid="{00000000-0005-0000-0000-0000CE050000}"/>
    <cellStyle name="Celda de comprobación 2 4" xfId="1369" xr:uid="{00000000-0005-0000-0000-0000CF050000}"/>
    <cellStyle name="Celda de comprobación 2 5" xfId="1370" xr:uid="{00000000-0005-0000-0000-0000D0050000}"/>
    <cellStyle name="Celda de comprobación 2 6" xfId="1371" xr:uid="{00000000-0005-0000-0000-0000D1050000}"/>
    <cellStyle name="Celda de comprobación 2 7" xfId="1372" xr:uid="{00000000-0005-0000-0000-0000D2050000}"/>
    <cellStyle name="Celda de comprobación 2 8" xfId="1373" xr:uid="{00000000-0005-0000-0000-0000D3050000}"/>
    <cellStyle name="Celda de comprobación 2 9" xfId="1374" xr:uid="{00000000-0005-0000-0000-0000D4050000}"/>
    <cellStyle name="Celda de comprobación 2_IFRS Consolidado" xfId="3475" xr:uid="{00000000-0005-0000-0000-0000D5050000}"/>
    <cellStyle name="Celda de comprobación 3" xfId="1375" xr:uid="{00000000-0005-0000-0000-0000D6050000}"/>
    <cellStyle name="Celda de comprobación 3 10" xfId="1376" xr:uid="{00000000-0005-0000-0000-0000D7050000}"/>
    <cellStyle name="Celda de comprobación 3 11" xfId="1377" xr:uid="{00000000-0005-0000-0000-0000D8050000}"/>
    <cellStyle name="Celda de comprobación 3 12" xfId="1378" xr:uid="{00000000-0005-0000-0000-0000D9050000}"/>
    <cellStyle name="Celda de comprobación 3 2" xfId="1379" xr:uid="{00000000-0005-0000-0000-0000DA050000}"/>
    <cellStyle name="Celda de comprobación 3 2 10" xfId="1380" xr:uid="{00000000-0005-0000-0000-0000DB050000}"/>
    <cellStyle name="Celda de comprobación 3 2 11" xfId="1381" xr:uid="{00000000-0005-0000-0000-0000DC050000}"/>
    <cellStyle name="Celda de comprobación 3 2 2" xfId="1382" xr:uid="{00000000-0005-0000-0000-0000DD050000}"/>
    <cellStyle name="Celda de comprobación 3 2 3" xfId="1383" xr:uid="{00000000-0005-0000-0000-0000DE050000}"/>
    <cellStyle name="Celda de comprobación 3 2 4" xfId="1384" xr:uid="{00000000-0005-0000-0000-0000DF050000}"/>
    <cellStyle name="Celda de comprobación 3 2 5" xfId="1385" xr:uid="{00000000-0005-0000-0000-0000E0050000}"/>
    <cellStyle name="Celda de comprobación 3 2 6" xfId="1386" xr:uid="{00000000-0005-0000-0000-0000E1050000}"/>
    <cellStyle name="Celda de comprobación 3 2 7" xfId="1387" xr:uid="{00000000-0005-0000-0000-0000E2050000}"/>
    <cellStyle name="Celda de comprobación 3 2 8" xfId="1388" xr:uid="{00000000-0005-0000-0000-0000E3050000}"/>
    <cellStyle name="Celda de comprobación 3 2 9" xfId="1389" xr:uid="{00000000-0005-0000-0000-0000E4050000}"/>
    <cellStyle name="Celda de comprobación 3 3" xfId="1390" xr:uid="{00000000-0005-0000-0000-0000E5050000}"/>
    <cellStyle name="Celda de comprobación 3 4" xfId="1391" xr:uid="{00000000-0005-0000-0000-0000E6050000}"/>
    <cellStyle name="Celda de comprobación 3 5" xfId="1392" xr:uid="{00000000-0005-0000-0000-0000E7050000}"/>
    <cellStyle name="Celda de comprobación 3 6" xfId="1393" xr:uid="{00000000-0005-0000-0000-0000E8050000}"/>
    <cellStyle name="Celda de comprobación 3 7" xfId="1394" xr:uid="{00000000-0005-0000-0000-0000E9050000}"/>
    <cellStyle name="Celda de comprobación 3 8" xfId="1395" xr:uid="{00000000-0005-0000-0000-0000EA050000}"/>
    <cellStyle name="Celda de comprobación 3 9" xfId="1396" xr:uid="{00000000-0005-0000-0000-0000EB050000}"/>
    <cellStyle name="Celda de comprobación 3_IFRS Consolidado" xfId="3476" xr:uid="{00000000-0005-0000-0000-0000EC050000}"/>
    <cellStyle name="Celda de comprobación 4" xfId="1397" xr:uid="{00000000-0005-0000-0000-0000ED050000}"/>
    <cellStyle name="Celda de comprobación 5" xfId="1398" xr:uid="{00000000-0005-0000-0000-0000EE050000}"/>
    <cellStyle name="Celda de comprobación 6" xfId="1399" xr:uid="{00000000-0005-0000-0000-0000EF050000}"/>
    <cellStyle name="Celda de comprobación 7" xfId="1400" xr:uid="{00000000-0005-0000-0000-0000F0050000}"/>
    <cellStyle name="Celda de comprobación 8" xfId="1401" xr:uid="{00000000-0005-0000-0000-0000F1050000}"/>
    <cellStyle name="Celda de comprobación 9" xfId="1402" xr:uid="{00000000-0005-0000-0000-0000F2050000}"/>
    <cellStyle name="Celda vinculada 10" xfId="1403" xr:uid="{00000000-0005-0000-0000-0000F3050000}"/>
    <cellStyle name="Celda vinculada 11" xfId="1404" xr:uid="{00000000-0005-0000-0000-0000F4050000}"/>
    <cellStyle name="Celda vinculada 12" xfId="1405" xr:uid="{00000000-0005-0000-0000-0000F5050000}"/>
    <cellStyle name="Celda vinculada 13" xfId="1406" xr:uid="{00000000-0005-0000-0000-0000F6050000}"/>
    <cellStyle name="Celda vinculada 14" xfId="1407" xr:uid="{00000000-0005-0000-0000-0000F7050000}"/>
    <cellStyle name="Celda vinculada 15" xfId="1408" xr:uid="{00000000-0005-0000-0000-0000F8050000}"/>
    <cellStyle name="Celda vinculada 16" xfId="1409" xr:uid="{00000000-0005-0000-0000-0000F9050000}"/>
    <cellStyle name="Celda vinculada 2" xfId="1410" xr:uid="{00000000-0005-0000-0000-0000FA050000}"/>
    <cellStyle name="Celda vinculada 2 10" xfId="1411" xr:uid="{00000000-0005-0000-0000-0000FB050000}"/>
    <cellStyle name="Celda vinculada 2 11" xfId="1412" xr:uid="{00000000-0005-0000-0000-0000FC050000}"/>
    <cellStyle name="Celda vinculada 2 12" xfId="1413" xr:uid="{00000000-0005-0000-0000-0000FD050000}"/>
    <cellStyle name="Celda vinculada 2 2" xfId="1414" xr:uid="{00000000-0005-0000-0000-0000FE050000}"/>
    <cellStyle name="Celda vinculada 2 2 10" xfId="1415" xr:uid="{00000000-0005-0000-0000-0000FF050000}"/>
    <cellStyle name="Celda vinculada 2 2 11" xfId="1416" xr:uid="{00000000-0005-0000-0000-000000060000}"/>
    <cellStyle name="Celda vinculada 2 2 2" xfId="1417" xr:uid="{00000000-0005-0000-0000-000001060000}"/>
    <cellStyle name="Celda vinculada 2 2 3" xfId="1418" xr:uid="{00000000-0005-0000-0000-000002060000}"/>
    <cellStyle name="Celda vinculada 2 2 4" xfId="1419" xr:uid="{00000000-0005-0000-0000-000003060000}"/>
    <cellStyle name="Celda vinculada 2 2 5" xfId="1420" xr:uid="{00000000-0005-0000-0000-000004060000}"/>
    <cellStyle name="Celda vinculada 2 2 6" xfId="1421" xr:uid="{00000000-0005-0000-0000-000005060000}"/>
    <cellStyle name="Celda vinculada 2 2 7" xfId="1422" xr:uid="{00000000-0005-0000-0000-000006060000}"/>
    <cellStyle name="Celda vinculada 2 2 8" xfId="1423" xr:uid="{00000000-0005-0000-0000-000007060000}"/>
    <cellStyle name="Celda vinculada 2 2 9" xfId="1424" xr:uid="{00000000-0005-0000-0000-000008060000}"/>
    <cellStyle name="Celda vinculada 2 3" xfId="1425" xr:uid="{00000000-0005-0000-0000-000009060000}"/>
    <cellStyle name="Celda vinculada 2 4" xfId="1426" xr:uid="{00000000-0005-0000-0000-00000A060000}"/>
    <cellStyle name="Celda vinculada 2 5" xfId="1427" xr:uid="{00000000-0005-0000-0000-00000B060000}"/>
    <cellStyle name="Celda vinculada 2 6" xfId="1428" xr:uid="{00000000-0005-0000-0000-00000C060000}"/>
    <cellStyle name="Celda vinculada 2 7" xfId="1429" xr:uid="{00000000-0005-0000-0000-00000D060000}"/>
    <cellStyle name="Celda vinculada 2 8" xfId="1430" xr:uid="{00000000-0005-0000-0000-00000E060000}"/>
    <cellStyle name="Celda vinculada 2 9" xfId="1431" xr:uid="{00000000-0005-0000-0000-00000F060000}"/>
    <cellStyle name="Celda vinculada 2_IFRS Consolidado" xfId="3477" xr:uid="{00000000-0005-0000-0000-000010060000}"/>
    <cellStyle name="Celda vinculada 3" xfId="1432" xr:uid="{00000000-0005-0000-0000-000011060000}"/>
    <cellStyle name="Celda vinculada 3 10" xfId="1433" xr:uid="{00000000-0005-0000-0000-000012060000}"/>
    <cellStyle name="Celda vinculada 3 11" xfId="1434" xr:uid="{00000000-0005-0000-0000-000013060000}"/>
    <cellStyle name="Celda vinculada 3 12" xfId="1435" xr:uid="{00000000-0005-0000-0000-000014060000}"/>
    <cellStyle name="Celda vinculada 3 2" xfId="1436" xr:uid="{00000000-0005-0000-0000-000015060000}"/>
    <cellStyle name="Celda vinculada 3 2 10" xfId="1437" xr:uid="{00000000-0005-0000-0000-000016060000}"/>
    <cellStyle name="Celda vinculada 3 2 11" xfId="1438" xr:uid="{00000000-0005-0000-0000-000017060000}"/>
    <cellStyle name="Celda vinculada 3 2 2" xfId="1439" xr:uid="{00000000-0005-0000-0000-000018060000}"/>
    <cellStyle name="Celda vinculada 3 2 3" xfId="1440" xr:uid="{00000000-0005-0000-0000-000019060000}"/>
    <cellStyle name="Celda vinculada 3 2 4" xfId="1441" xr:uid="{00000000-0005-0000-0000-00001A060000}"/>
    <cellStyle name="Celda vinculada 3 2 5" xfId="1442" xr:uid="{00000000-0005-0000-0000-00001B060000}"/>
    <cellStyle name="Celda vinculada 3 2 6" xfId="1443" xr:uid="{00000000-0005-0000-0000-00001C060000}"/>
    <cellStyle name="Celda vinculada 3 2 7" xfId="1444" xr:uid="{00000000-0005-0000-0000-00001D060000}"/>
    <cellStyle name="Celda vinculada 3 2 8" xfId="1445" xr:uid="{00000000-0005-0000-0000-00001E060000}"/>
    <cellStyle name="Celda vinculada 3 2 9" xfId="1446" xr:uid="{00000000-0005-0000-0000-00001F060000}"/>
    <cellStyle name="Celda vinculada 3 3" xfId="1447" xr:uid="{00000000-0005-0000-0000-000020060000}"/>
    <cellStyle name="Celda vinculada 3 4" xfId="1448" xr:uid="{00000000-0005-0000-0000-000021060000}"/>
    <cellStyle name="Celda vinculada 3 5" xfId="1449" xr:uid="{00000000-0005-0000-0000-000022060000}"/>
    <cellStyle name="Celda vinculada 3 6" xfId="1450" xr:uid="{00000000-0005-0000-0000-000023060000}"/>
    <cellStyle name="Celda vinculada 3 7" xfId="1451" xr:uid="{00000000-0005-0000-0000-000024060000}"/>
    <cellStyle name="Celda vinculada 3 8" xfId="1452" xr:uid="{00000000-0005-0000-0000-000025060000}"/>
    <cellStyle name="Celda vinculada 3 9" xfId="1453" xr:uid="{00000000-0005-0000-0000-000026060000}"/>
    <cellStyle name="Celda vinculada 3_IFRS Consolidado" xfId="3478" xr:uid="{00000000-0005-0000-0000-000027060000}"/>
    <cellStyle name="Celda vinculada 4" xfId="1454" xr:uid="{00000000-0005-0000-0000-000028060000}"/>
    <cellStyle name="Celda vinculada 5" xfId="1455" xr:uid="{00000000-0005-0000-0000-000029060000}"/>
    <cellStyle name="Celda vinculada 6" xfId="1456" xr:uid="{00000000-0005-0000-0000-00002A060000}"/>
    <cellStyle name="Celda vinculada 7" xfId="1457" xr:uid="{00000000-0005-0000-0000-00002B060000}"/>
    <cellStyle name="Celda vinculada 8" xfId="1458" xr:uid="{00000000-0005-0000-0000-00002C060000}"/>
    <cellStyle name="Celda vinculada 9" xfId="1459" xr:uid="{00000000-0005-0000-0000-00002D060000}"/>
    <cellStyle name="Centered Heading" xfId="1460" xr:uid="{00000000-0005-0000-0000-00002E060000}"/>
    <cellStyle name="CenterHead" xfId="1461" xr:uid="{00000000-0005-0000-0000-00002F060000}"/>
    <cellStyle name="CenterHead 2" xfId="1462" xr:uid="{00000000-0005-0000-0000-000030060000}"/>
    <cellStyle name="CenterHead 3" xfId="1463" xr:uid="{00000000-0005-0000-0000-000031060000}"/>
    <cellStyle name="Check Cell" xfId="1464" xr:uid="{00000000-0005-0000-0000-000032060000}"/>
    <cellStyle name="Check Cell 2" xfId="3634" xr:uid="{00000000-0005-0000-0000-000033060000}"/>
    <cellStyle name="ColHeading" xfId="1465" xr:uid="{00000000-0005-0000-0000-000034060000}"/>
    <cellStyle name="Column_Title" xfId="1466" xr:uid="{00000000-0005-0000-0000-000035060000}"/>
    <cellStyle name="ColumnHeader" xfId="1467" xr:uid="{00000000-0005-0000-0000-000036060000}"/>
    <cellStyle name="ColumnHeaderNormal" xfId="1468" xr:uid="{00000000-0005-0000-0000-000037060000}"/>
    <cellStyle name="ColumnHeading" xfId="1469" xr:uid="{00000000-0005-0000-0000-000038060000}"/>
    <cellStyle name="Comma  - Style1" xfId="1470" xr:uid="{00000000-0005-0000-0000-000039060000}"/>
    <cellStyle name="Comma  - Style2" xfId="1471" xr:uid="{00000000-0005-0000-0000-00003A060000}"/>
    <cellStyle name="Comma  - Style3" xfId="1472" xr:uid="{00000000-0005-0000-0000-00003B060000}"/>
    <cellStyle name="Comma  - Style4" xfId="1473" xr:uid="{00000000-0005-0000-0000-00003C060000}"/>
    <cellStyle name="Comma  - Style5" xfId="1474" xr:uid="{00000000-0005-0000-0000-00003D060000}"/>
    <cellStyle name="Comma [00]" xfId="1475" xr:uid="{00000000-0005-0000-0000-00003E060000}"/>
    <cellStyle name="Comma 0.0" xfId="1476" xr:uid="{00000000-0005-0000-0000-00003F060000}"/>
    <cellStyle name="Comma 0.00" xfId="1477" xr:uid="{00000000-0005-0000-0000-000040060000}"/>
    <cellStyle name="Comma 0.000" xfId="1478" xr:uid="{00000000-0005-0000-0000-000041060000}"/>
    <cellStyle name="Comma 2" xfId="1479" xr:uid="{00000000-0005-0000-0000-000042060000}"/>
    <cellStyle name="Comma 3" xfId="1480" xr:uid="{00000000-0005-0000-0000-000043060000}"/>
    <cellStyle name="Comma 4" xfId="1481" xr:uid="{00000000-0005-0000-0000-000044060000}"/>
    <cellStyle name="Comma 5" xfId="1482" xr:uid="{00000000-0005-0000-0000-000045060000}"/>
    <cellStyle name="Comma 5 10" xfId="1483" xr:uid="{00000000-0005-0000-0000-000046060000}"/>
    <cellStyle name="Comma 5 11" xfId="1484" xr:uid="{00000000-0005-0000-0000-000047060000}"/>
    <cellStyle name="Comma 5 2" xfId="1485" xr:uid="{00000000-0005-0000-0000-000048060000}"/>
    <cellStyle name="Comma 5 3" xfId="1486" xr:uid="{00000000-0005-0000-0000-000049060000}"/>
    <cellStyle name="Comma 5 4" xfId="1487" xr:uid="{00000000-0005-0000-0000-00004A060000}"/>
    <cellStyle name="Comma 5 5" xfId="1488" xr:uid="{00000000-0005-0000-0000-00004B060000}"/>
    <cellStyle name="Comma 5 6" xfId="1489" xr:uid="{00000000-0005-0000-0000-00004C060000}"/>
    <cellStyle name="Comma 5 7" xfId="1490" xr:uid="{00000000-0005-0000-0000-00004D060000}"/>
    <cellStyle name="Comma 5 8" xfId="1491" xr:uid="{00000000-0005-0000-0000-00004E060000}"/>
    <cellStyle name="Comma 5 9" xfId="1492" xr:uid="{00000000-0005-0000-0000-00004F060000}"/>
    <cellStyle name="Comma 6" xfId="1493" xr:uid="{00000000-0005-0000-0000-000050060000}"/>
    <cellStyle name="Comma0" xfId="1494" xr:uid="{00000000-0005-0000-0000-000051060000}"/>
    <cellStyle name="Comma0 - Modelo1" xfId="1495" xr:uid="{00000000-0005-0000-0000-000052060000}"/>
    <cellStyle name="Comma0 - Style1" xfId="1496" xr:uid="{00000000-0005-0000-0000-000053060000}"/>
    <cellStyle name="Comma0 10" xfId="1497" xr:uid="{00000000-0005-0000-0000-000054060000}"/>
    <cellStyle name="Comma0 11" xfId="1498" xr:uid="{00000000-0005-0000-0000-000055060000}"/>
    <cellStyle name="Comma0 12" xfId="1499" xr:uid="{00000000-0005-0000-0000-000056060000}"/>
    <cellStyle name="Comma0 13" xfId="1500" xr:uid="{00000000-0005-0000-0000-000057060000}"/>
    <cellStyle name="Comma0 14" xfId="1501" xr:uid="{00000000-0005-0000-0000-000058060000}"/>
    <cellStyle name="Comma0 2" xfId="1502" xr:uid="{00000000-0005-0000-0000-000059060000}"/>
    <cellStyle name="Comma0 2 10" xfId="1503" xr:uid="{00000000-0005-0000-0000-00005A060000}"/>
    <cellStyle name="Comma0 2 11" xfId="1504" xr:uid="{00000000-0005-0000-0000-00005B060000}"/>
    <cellStyle name="Comma0 2 2" xfId="1505" xr:uid="{00000000-0005-0000-0000-00005C060000}"/>
    <cellStyle name="Comma0 2 3" xfId="1506" xr:uid="{00000000-0005-0000-0000-00005D060000}"/>
    <cellStyle name="Comma0 2 4" xfId="1507" xr:uid="{00000000-0005-0000-0000-00005E060000}"/>
    <cellStyle name="Comma0 2 5" xfId="1508" xr:uid="{00000000-0005-0000-0000-00005F060000}"/>
    <cellStyle name="Comma0 2 6" xfId="1509" xr:uid="{00000000-0005-0000-0000-000060060000}"/>
    <cellStyle name="Comma0 2 7" xfId="1510" xr:uid="{00000000-0005-0000-0000-000061060000}"/>
    <cellStyle name="Comma0 2 8" xfId="1511" xr:uid="{00000000-0005-0000-0000-000062060000}"/>
    <cellStyle name="Comma0 2 9" xfId="1512" xr:uid="{00000000-0005-0000-0000-000063060000}"/>
    <cellStyle name="Comma0 3" xfId="1513" xr:uid="{00000000-0005-0000-0000-000064060000}"/>
    <cellStyle name="Comma0 4" xfId="1514" xr:uid="{00000000-0005-0000-0000-000065060000}"/>
    <cellStyle name="Comma0 5" xfId="1515" xr:uid="{00000000-0005-0000-0000-000066060000}"/>
    <cellStyle name="Comma0 6" xfId="1516" xr:uid="{00000000-0005-0000-0000-000067060000}"/>
    <cellStyle name="Comma0 7" xfId="1517" xr:uid="{00000000-0005-0000-0000-000068060000}"/>
    <cellStyle name="Comma0 8" xfId="1518" xr:uid="{00000000-0005-0000-0000-000069060000}"/>
    <cellStyle name="Comma0 9" xfId="1519" xr:uid="{00000000-0005-0000-0000-00006A060000}"/>
    <cellStyle name="Comma0_Resumen Gcias-IGMP 06-2002 BIOSIDUS" xfId="1520" xr:uid="{00000000-0005-0000-0000-00006B060000}"/>
    <cellStyle name="Comma1 - Modelo2" xfId="1521" xr:uid="{00000000-0005-0000-0000-00006C060000}"/>
    <cellStyle name="Comma1 - Style2" xfId="1522" xr:uid="{00000000-0005-0000-0000-00006D060000}"/>
    <cellStyle name="Company" xfId="1523" xr:uid="{00000000-0005-0000-0000-00006E060000}"/>
    <cellStyle name="Company Name" xfId="1524" xr:uid="{00000000-0005-0000-0000-00006F060000}"/>
    <cellStyle name="Copied" xfId="1525" xr:uid="{00000000-0005-0000-0000-000070060000}"/>
    <cellStyle name="Corpo" xfId="1526" xr:uid="{00000000-0005-0000-0000-000071060000}"/>
    <cellStyle name="Corpo 2" xfId="1527" xr:uid="{00000000-0005-0000-0000-000072060000}"/>
    <cellStyle name="Corpo_Información a revelar sobre combinaciones de negocios" xfId="1528" xr:uid="{00000000-0005-0000-0000-000073060000}"/>
    <cellStyle name="COST1" xfId="1529" xr:uid="{00000000-0005-0000-0000-000074060000}"/>
    <cellStyle name="CUADRO - Style1" xfId="1530" xr:uid="{00000000-0005-0000-0000-000075060000}"/>
    <cellStyle name="CUERPO - Style2" xfId="1531" xr:uid="{00000000-0005-0000-0000-000076060000}"/>
    <cellStyle name="CurRatio" xfId="1532" xr:uid="{00000000-0005-0000-0000-000077060000}"/>
    <cellStyle name="Currency [00]" xfId="1533" xr:uid="{00000000-0005-0000-0000-000078060000}"/>
    <cellStyle name="Currency 0.0" xfId="1534" xr:uid="{00000000-0005-0000-0000-000079060000}"/>
    <cellStyle name="Currency 0.00" xfId="1535" xr:uid="{00000000-0005-0000-0000-00007A060000}"/>
    <cellStyle name="Currency 0.000" xfId="1536" xr:uid="{00000000-0005-0000-0000-00007B060000}"/>
    <cellStyle name="Currency0" xfId="1537" xr:uid="{00000000-0005-0000-0000-00007C060000}"/>
    <cellStyle name="Currency0 10" xfId="1538" xr:uid="{00000000-0005-0000-0000-00007D060000}"/>
    <cellStyle name="Currency0 11" xfId="1539" xr:uid="{00000000-0005-0000-0000-00007E060000}"/>
    <cellStyle name="Currency0 12" xfId="1540" xr:uid="{00000000-0005-0000-0000-00007F060000}"/>
    <cellStyle name="Currency0 2" xfId="1541" xr:uid="{00000000-0005-0000-0000-000080060000}"/>
    <cellStyle name="Currency0 3" xfId="1542" xr:uid="{00000000-0005-0000-0000-000081060000}"/>
    <cellStyle name="Currency0 4" xfId="1543" xr:uid="{00000000-0005-0000-0000-000082060000}"/>
    <cellStyle name="Currency0 5" xfId="1544" xr:uid="{00000000-0005-0000-0000-000083060000}"/>
    <cellStyle name="Currency0 6" xfId="1545" xr:uid="{00000000-0005-0000-0000-000084060000}"/>
    <cellStyle name="Currency0 7" xfId="1546" xr:uid="{00000000-0005-0000-0000-000085060000}"/>
    <cellStyle name="Currency0 8" xfId="1547" xr:uid="{00000000-0005-0000-0000-000086060000}"/>
    <cellStyle name="Currency0 9" xfId="1548" xr:uid="{00000000-0005-0000-0000-000087060000}"/>
    <cellStyle name="Dan" xfId="1549" xr:uid="{00000000-0005-0000-0000-000088060000}"/>
    <cellStyle name="Dane wejściowe" xfId="1550" xr:uid="{00000000-0005-0000-0000-000089060000}"/>
    <cellStyle name="Dane wyjściowe" xfId="1551" xr:uid="{00000000-0005-0000-0000-00008A060000}"/>
    <cellStyle name="Date" xfId="1552" xr:uid="{00000000-0005-0000-0000-00008B060000}"/>
    <cellStyle name="Date 2" xfId="1553" xr:uid="{00000000-0005-0000-0000-00008C060000}"/>
    <cellStyle name="Date 3" xfId="1554" xr:uid="{00000000-0005-0000-0000-00008D060000}"/>
    <cellStyle name="Date Short" xfId="1555" xr:uid="{00000000-0005-0000-0000-00008E060000}"/>
    <cellStyle name="Date_Norte Provision al 12-2003" xfId="1556" xr:uid="{00000000-0005-0000-0000-00008F060000}"/>
    <cellStyle name="Debit" xfId="1557" xr:uid="{00000000-0005-0000-0000-000090060000}"/>
    <cellStyle name="Debit 2" xfId="1558" xr:uid="{00000000-0005-0000-0000-000091060000}"/>
    <cellStyle name="Debit 3" xfId="1559" xr:uid="{00000000-0005-0000-0000-000092060000}"/>
    <cellStyle name="DELTA" xfId="1560" xr:uid="{00000000-0005-0000-0000-000093060000}"/>
    <cellStyle name="DELTA 2" xfId="1561" xr:uid="{00000000-0005-0000-0000-000094060000}"/>
    <cellStyle name="DELTA 3" xfId="1562" xr:uid="{00000000-0005-0000-0000-000095060000}"/>
    <cellStyle name="Dia" xfId="1563" xr:uid="{00000000-0005-0000-0000-000096060000}"/>
    <cellStyle name="Dia 2" xfId="1564" xr:uid="{00000000-0005-0000-0000-000097060000}"/>
    <cellStyle name="Dia 3" xfId="1565" xr:uid="{00000000-0005-0000-0000-000098060000}"/>
    <cellStyle name="Dia_Activos LP" xfId="3479" xr:uid="{00000000-0005-0000-0000-000099060000}"/>
    <cellStyle name="Diseño" xfId="1566" xr:uid="{00000000-0005-0000-0000-00009A060000}"/>
    <cellStyle name="Diseño 10" xfId="1567" xr:uid="{00000000-0005-0000-0000-00009B060000}"/>
    <cellStyle name="Diseño 11" xfId="1568" xr:uid="{00000000-0005-0000-0000-00009C060000}"/>
    <cellStyle name="Diseño 12" xfId="1569" xr:uid="{00000000-0005-0000-0000-00009D060000}"/>
    <cellStyle name="Diseño 13" xfId="1570" xr:uid="{00000000-0005-0000-0000-00009E060000}"/>
    <cellStyle name="Diseño 2" xfId="1571" xr:uid="{00000000-0005-0000-0000-00009F060000}"/>
    <cellStyle name="Diseño 3" xfId="1572" xr:uid="{00000000-0005-0000-0000-0000A0060000}"/>
    <cellStyle name="Diseño 4" xfId="1573" xr:uid="{00000000-0005-0000-0000-0000A1060000}"/>
    <cellStyle name="Diseño 5" xfId="1574" xr:uid="{00000000-0005-0000-0000-0000A2060000}"/>
    <cellStyle name="Diseño 6" xfId="1575" xr:uid="{00000000-0005-0000-0000-0000A3060000}"/>
    <cellStyle name="Diseño 7" xfId="1576" xr:uid="{00000000-0005-0000-0000-0000A4060000}"/>
    <cellStyle name="Diseño 8" xfId="1577" xr:uid="{00000000-0005-0000-0000-0000A5060000}"/>
    <cellStyle name="Diseño 9" xfId="1578" xr:uid="{00000000-0005-0000-0000-0000A6060000}"/>
    <cellStyle name="Diseño_Activos LP" xfId="3480" xr:uid="{00000000-0005-0000-0000-0000A7060000}"/>
    <cellStyle name="Dobre" xfId="1579" xr:uid="{00000000-0005-0000-0000-0000A8060000}"/>
    <cellStyle name="Emphasis 1" xfId="1580" xr:uid="{00000000-0005-0000-0000-0000A9060000}"/>
    <cellStyle name="Emphasis 2" xfId="1581" xr:uid="{00000000-0005-0000-0000-0000AA060000}"/>
    <cellStyle name="Emphasis 3" xfId="1582" xr:uid="{00000000-0005-0000-0000-0000AB060000}"/>
    <cellStyle name="Encabez1" xfId="1583" xr:uid="{00000000-0005-0000-0000-0000AC060000}"/>
    <cellStyle name="Encabez1 2" xfId="1584" xr:uid="{00000000-0005-0000-0000-0000AD060000}"/>
    <cellStyle name="Encabez1 3" xfId="1585" xr:uid="{00000000-0005-0000-0000-0000AE060000}"/>
    <cellStyle name="Encabez1_Activos LP" xfId="3481" xr:uid="{00000000-0005-0000-0000-0000AF060000}"/>
    <cellStyle name="Encabez2" xfId="1586" xr:uid="{00000000-0005-0000-0000-0000B0060000}"/>
    <cellStyle name="Encabez2 2" xfId="1587" xr:uid="{00000000-0005-0000-0000-0000B1060000}"/>
    <cellStyle name="Encabez2 3" xfId="1588" xr:uid="{00000000-0005-0000-0000-0000B2060000}"/>
    <cellStyle name="Encabez2_Activos LP" xfId="3482" xr:uid="{00000000-0005-0000-0000-0000B3060000}"/>
    <cellStyle name="Encabezado 1" xfId="1589" xr:uid="{00000000-0005-0000-0000-0000B4060000}"/>
    <cellStyle name="Encabezado 2" xfId="1590" xr:uid="{00000000-0005-0000-0000-0000B5060000}"/>
    <cellStyle name="Encabezado 4 10" xfId="1591" xr:uid="{00000000-0005-0000-0000-0000B6060000}"/>
    <cellStyle name="Encabezado 4 11" xfId="1592" xr:uid="{00000000-0005-0000-0000-0000B7060000}"/>
    <cellStyle name="Encabezado 4 12" xfId="1593" xr:uid="{00000000-0005-0000-0000-0000B8060000}"/>
    <cellStyle name="Encabezado 4 13" xfId="1594" xr:uid="{00000000-0005-0000-0000-0000B9060000}"/>
    <cellStyle name="Encabezado 4 14" xfId="1595" xr:uid="{00000000-0005-0000-0000-0000BA060000}"/>
    <cellStyle name="Encabezado 4 15" xfId="1596" xr:uid="{00000000-0005-0000-0000-0000BB060000}"/>
    <cellStyle name="Encabezado 4 16" xfId="1597" xr:uid="{00000000-0005-0000-0000-0000BC060000}"/>
    <cellStyle name="Encabezado 4 2" xfId="1598" xr:uid="{00000000-0005-0000-0000-0000BD060000}"/>
    <cellStyle name="Encabezado 4 2 10" xfId="1599" xr:uid="{00000000-0005-0000-0000-0000BE060000}"/>
    <cellStyle name="Encabezado 4 2 11" xfId="1600" xr:uid="{00000000-0005-0000-0000-0000BF060000}"/>
    <cellStyle name="Encabezado 4 2 12" xfId="1601" xr:uid="{00000000-0005-0000-0000-0000C0060000}"/>
    <cellStyle name="Encabezado 4 2 2" xfId="1602" xr:uid="{00000000-0005-0000-0000-0000C1060000}"/>
    <cellStyle name="Encabezado 4 2 2 10" xfId="1603" xr:uid="{00000000-0005-0000-0000-0000C2060000}"/>
    <cellStyle name="Encabezado 4 2 2 11" xfId="1604" xr:uid="{00000000-0005-0000-0000-0000C3060000}"/>
    <cellStyle name="Encabezado 4 2 2 2" xfId="1605" xr:uid="{00000000-0005-0000-0000-0000C4060000}"/>
    <cellStyle name="Encabezado 4 2 2 3" xfId="1606" xr:uid="{00000000-0005-0000-0000-0000C5060000}"/>
    <cellStyle name="Encabezado 4 2 2 4" xfId="1607" xr:uid="{00000000-0005-0000-0000-0000C6060000}"/>
    <cellStyle name="Encabezado 4 2 2 5" xfId="1608" xr:uid="{00000000-0005-0000-0000-0000C7060000}"/>
    <cellStyle name="Encabezado 4 2 2 6" xfId="1609" xr:uid="{00000000-0005-0000-0000-0000C8060000}"/>
    <cellStyle name="Encabezado 4 2 2 7" xfId="1610" xr:uid="{00000000-0005-0000-0000-0000C9060000}"/>
    <cellStyle name="Encabezado 4 2 2 8" xfId="1611" xr:uid="{00000000-0005-0000-0000-0000CA060000}"/>
    <cellStyle name="Encabezado 4 2 2 9" xfId="1612" xr:uid="{00000000-0005-0000-0000-0000CB060000}"/>
    <cellStyle name="Encabezado 4 2 3" xfId="1613" xr:uid="{00000000-0005-0000-0000-0000CC060000}"/>
    <cellStyle name="Encabezado 4 2 4" xfId="1614" xr:uid="{00000000-0005-0000-0000-0000CD060000}"/>
    <cellStyle name="Encabezado 4 2 5" xfId="1615" xr:uid="{00000000-0005-0000-0000-0000CE060000}"/>
    <cellStyle name="Encabezado 4 2 6" xfId="1616" xr:uid="{00000000-0005-0000-0000-0000CF060000}"/>
    <cellStyle name="Encabezado 4 2 7" xfId="1617" xr:uid="{00000000-0005-0000-0000-0000D0060000}"/>
    <cellStyle name="Encabezado 4 2 8" xfId="1618" xr:uid="{00000000-0005-0000-0000-0000D1060000}"/>
    <cellStyle name="Encabezado 4 2 9" xfId="1619" xr:uid="{00000000-0005-0000-0000-0000D2060000}"/>
    <cellStyle name="Encabezado 4 3" xfId="1620" xr:uid="{00000000-0005-0000-0000-0000D3060000}"/>
    <cellStyle name="Encabezado 4 3 10" xfId="1621" xr:uid="{00000000-0005-0000-0000-0000D4060000}"/>
    <cellStyle name="Encabezado 4 3 11" xfId="1622" xr:uid="{00000000-0005-0000-0000-0000D5060000}"/>
    <cellStyle name="Encabezado 4 3 12" xfId="1623" xr:uid="{00000000-0005-0000-0000-0000D6060000}"/>
    <cellStyle name="Encabezado 4 3 2" xfId="1624" xr:uid="{00000000-0005-0000-0000-0000D7060000}"/>
    <cellStyle name="Encabezado 4 3 2 10" xfId="1625" xr:uid="{00000000-0005-0000-0000-0000D8060000}"/>
    <cellStyle name="Encabezado 4 3 2 11" xfId="1626" xr:uid="{00000000-0005-0000-0000-0000D9060000}"/>
    <cellStyle name="Encabezado 4 3 2 2" xfId="1627" xr:uid="{00000000-0005-0000-0000-0000DA060000}"/>
    <cellStyle name="Encabezado 4 3 2 3" xfId="1628" xr:uid="{00000000-0005-0000-0000-0000DB060000}"/>
    <cellStyle name="Encabezado 4 3 2 4" xfId="1629" xr:uid="{00000000-0005-0000-0000-0000DC060000}"/>
    <cellStyle name="Encabezado 4 3 2 5" xfId="1630" xr:uid="{00000000-0005-0000-0000-0000DD060000}"/>
    <cellStyle name="Encabezado 4 3 2 6" xfId="1631" xr:uid="{00000000-0005-0000-0000-0000DE060000}"/>
    <cellStyle name="Encabezado 4 3 2 7" xfId="1632" xr:uid="{00000000-0005-0000-0000-0000DF060000}"/>
    <cellStyle name="Encabezado 4 3 2 8" xfId="1633" xr:uid="{00000000-0005-0000-0000-0000E0060000}"/>
    <cellStyle name="Encabezado 4 3 2 9" xfId="1634" xr:uid="{00000000-0005-0000-0000-0000E1060000}"/>
    <cellStyle name="Encabezado 4 3 3" xfId="1635" xr:uid="{00000000-0005-0000-0000-0000E2060000}"/>
    <cellStyle name="Encabezado 4 3 4" xfId="1636" xr:uid="{00000000-0005-0000-0000-0000E3060000}"/>
    <cellStyle name="Encabezado 4 3 5" xfId="1637" xr:uid="{00000000-0005-0000-0000-0000E4060000}"/>
    <cellStyle name="Encabezado 4 3 6" xfId="1638" xr:uid="{00000000-0005-0000-0000-0000E5060000}"/>
    <cellStyle name="Encabezado 4 3 7" xfId="1639" xr:uid="{00000000-0005-0000-0000-0000E6060000}"/>
    <cellStyle name="Encabezado 4 3 8" xfId="1640" xr:uid="{00000000-0005-0000-0000-0000E7060000}"/>
    <cellStyle name="Encabezado 4 3 9" xfId="1641" xr:uid="{00000000-0005-0000-0000-0000E8060000}"/>
    <cellStyle name="Encabezado 4 4" xfId="1642" xr:uid="{00000000-0005-0000-0000-0000E9060000}"/>
    <cellStyle name="Encabezado 4 5" xfId="1643" xr:uid="{00000000-0005-0000-0000-0000EA060000}"/>
    <cellStyle name="Encabezado 4 6" xfId="1644" xr:uid="{00000000-0005-0000-0000-0000EB060000}"/>
    <cellStyle name="Encabezado 4 7" xfId="1645" xr:uid="{00000000-0005-0000-0000-0000EC060000}"/>
    <cellStyle name="Encabezado 4 8" xfId="1646" xr:uid="{00000000-0005-0000-0000-0000ED060000}"/>
    <cellStyle name="Encabezado 4 9" xfId="1647" xr:uid="{00000000-0005-0000-0000-0000EE060000}"/>
    <cellStyle name="Ênfase1" xfId="1648" xr:uid="{00000000-0005-0000-0000-0000EF060000}"/>
    <cellStyle name="Ênfase2" xfId="1649" xr:uid="{00000000-0005-0000-0000-0000F0060000}"/>
    <cellStyle name="Ênfase3" xfId="1650" xr:uid="{00000000-0005-0000-0000-0000F1060000}"/>
    <cellStyle name="Ênfase4" xfId="1651" xr:uid="{00000000-0005-0000-0000-0000F2060000}"/>
    <cellStyle name="Ênfase5" xfId="1652" xr:uid="{00000000-0005-0000-0000-0000F3060000}"/>
    <cellStyle name="Ênfase6" xfId="1653" xr:uid="{00000000-0005-0000-0000-0000F4060000}"/>
    <cellStyle name="Énfasis1 10" xfId="1654" xr:uid="{00000000-0005-0000-0000-0000F5060000}"/>
    <cellStyle name="Énfasis1 11" xfId="1655" xr:uid="{00000000-0005-0000-0000-0000F6060000}"/>
    <cellStyle name="Énfasis1 12" xfId="1656" xr:uid="{00000000-0005-0000-0000-0000F7060000}"/>
    <cellStyle name="Énfasis1 13" xfId="1657" xr:uid="{00000000-0005-0000-0000-0000F8060000}"/>
    <cellStyle name="Énfasis1 14" xfId="1658" xr:uid="{00000000-0005-0000-0000-0000F9060000}"/>
    <cellStyle name="Énfasis1 15" xfId="1659" xr:uid="{00000000-0005-0000-0000-0000FA060000}"/>
    <cellStyle name="Énfasis1 16" xfId="1660" xr:uid="{00000000-0005-0000-0000-0000FB060000}"/>
    <cellStyle name="Énfasis1 2" xfId="1661" xr:uid="{00000000-0005-0000-0000-0000FC060000}"/>
    <cellStyle name="Énfasis1 2 10" xfId="1662" xr:uid="{00000000-0005-0000-0000-0000FD060000}"/>
    <cellStyle name="Énfasis1 2 11" xfId="1663" xr:uid="{00000000-0005-0000-0000-0000FE060000}"/>
    <cellStyle name="Énfasis1 2 12" xfId="1664" xr:uid="{00000000-0005-0000-0000-0000FF060000}"/>
    <cellStyle name="Énfasis1 2 2" xfId="1665" xr:uid="{00000000-0005-0000-0000-000000070000}"/>
    <cellStyle name="Énfasis1 2 2 10" xfId="1666" xr:uid="{00000000-0005-0000-0000-000001070000}"/>
    <cellStyle name="Énfasis1 2 2 11" xfId="1667" xr:uid="{00000000-0005-0000-0000-000002070000}"/>
    <cellStyle name="Énfasis1 2 2 2" xfId="1668" xr:uid="{00000000-0005-0000-0000-000003070000}"/>
    <cellStyle name="Énfasis1 2 2 3" xfId="1669" xr:uid="{00000000-0005-0000-0000-000004070000}"/>
    <cellStyle name="Énfasis1 2 2 4" xfId="1670" xr:uid="{00000000-0005-0000-0000-000005070000}"/>
    <cellStyle name="Énfasis1 2 2 5" xfId="1671" xr:uid="{00000000-0005-0000-0000-000006070000}"/>
    <cellStyle name="Énfasis1 2 2 6" xfId="1672" xr:uid="{00000000-0005-0000-0000-000007070000}"/>
    <cellStyle name="Énfasis1 2 2 7" xfId="1673" xr:uid="{00000000-0005-0000-0000-000008070000}"/>
    <cellStyle name="Énfasis1 2 2 8" xfId="1674" xr:uid="{00000000-0005-0000-0000-000009070000}"/>
    <cellStyle name="Énfasis1 2 2 9" xfId="1675" xr:uid="{00000000-0005-0000-0000-00000A070000}"/>
    <cellStyle name="Énfasis1 2 3" xfId="1676" xr:uid="{00000000-0005-0000-0000-00000B070000}"/>
    <cellStyle name="Énfasis1 2 4" xfId="1677" xr:uid="{00000000-0005-0000-0000-00000C070000}"/>
    <cellStyle name="Énfasis1 2 5" xfId="1678" xr:uid="{00000000-0005-0000-0000-00000D070000}"/>
    <cellStyle name="Énfasis1 2 6" xfId="1679" xr:uid="{00000000-0005-0000-0000-00000E070000}"/>
    <cellStyle name="Énfasis1 2 7" xfId="1680" xr:uid="{00000000-0005-0000-0000-00000F070000}"/>
    <cellStyle name="Énfasis1 2 8" xfId="1681" xr:uid="{00000000-0005-0000-0000-000010070000}"/>
    <cellStyle name="Énfasis1 2 9" xfId="1682" xr:uid="{00000000-0005-0000-0000-000011070000}"/>
    <cellStyle name="Énfasis1 3" xfId="1683" xr:uid="{00000000-0005-0000-0000-000012070000}"/>
    <cellStyle name="Énfasis1 3 10" xfId="1684" xr:uid="{00000000-0005-0000-0000-000013070000}"/>
    <cellStyle name="Énfasis1 3 11" xfId="1685" xr:uid="{00000000-0005-0000-0000-000014070000}"/>
    <cellStyle name="Énfasis1 3 12" xfId="1686" xr:uid="{00000000-0005-0000-0000-000015070000}"/>
    <cellStyle name="Énfasis1 3 2" xfId="1687" xr:uid="{00000000-0005-0000-0000-000016070000}"/>
    <cellStyle name="Énfasis1 3 2 10" xfId="1688" xr:uid="{00000000-0005-0000-0000-000017070000}"/>
    <cellStyle name="Énfasis1 3 2 11" xfId="1689" xr:uid="{00000000-0005-0000-0000-000018070000}"/>
    <cellStyle name="Énfasis1 3 2 2" xfId="1690" xr:uid="{00000000-0005-0000-0000-000019070000}"/>
    <cellStyle name="Énfasis1 3 2 3" xfId="1691" xr:uid="{00000000-0005-0000-0000-00001A070000}"/>
    <cellStyle name="Énfasis1 3 2 4" xfId="1692" xr:uid="{00000000-0005-0000-0000-00001B070000}"/>
    <cellStyle name="Énfasis1 3 2 5" xfId="1693" xr:uid="{00000000-0005-0000-0000-00001C070000}"/>
    <cellStyle name="Énfasis1 3 2 6" xfId="1694" xr:uid="{00000000-0005-0000-0000-00001D070000}"/>
    <cellStyle name="Énfasis1 3 2 7" xfId="1695" xr:uid="{00000000-0005-0000-0000-00001E070000}"/>
    <cellStyle name="Énfasis1 3 2 8" xfId="1696" xr:uid="{00000000-0005-0000-0000-00001F070000}"/>
    <cellStyle name="Énfasis1 3 2 9" xfId="1697" xr:uid="{00000000-0005-0000-0000-000020070000}"/>
    <cellStyle name="Énfasis1 3 3" xfId="1698" xr:uid="{00000000-0005-0000-0000-000021070000}"/>
    <cellStyle name="Énfasis1 3 4" xfId="1699" xr:uid="{00000000-0005-0000-0000-000022070000}"/>
    <cellStyle name="Énfasis1 3 5" xfId="1700" xr:uid="{00000000-0005-0000-0000-000023070000}"/>
    <cellStyle name="Énfasis1 3 6" xfId="1701" xr:uid="{00000000-0005-0000-0000-000024070000}"/>
    <cellStyle name="Énfasis1 3 7" xfId="1702" xr:uid="{00000000-0005-0000-0000-000025070000}"/>
    <cellStyle name="Énfasis1 3 8" xfId="1703" xr:uid="{00000000-0005-0000-0000-000026070000}"/>
    <cellStyle name="Énfasis1 3 9" xfId="1704" xr:uid="{00000000-0005-0000-0000-000027070000}"/>
    <cellStyle name="Énfasis1 4" xfId="1705" xr:uid="{00000000-0005-0000-0000-000028070000}"/>
    <cellStyle name="Énfasis1 5" xfId="1706" xr:uid="{00000000-0005-0000-0000-000029070000}"/>
    <cellStyle name="Énfasis1 6" xfId="1707" xr:uid="{00000000-0005-0000-0000-00002A070000}"/>
    <cellStyle name="Énfasis1 7" xfId="1708" xr:uid="{00000000-0005-0000-0000-00002B070000}"/>
    <cellStyle name="Énfasis1 8" xfId="1709" xr:uid="{00000000-0005-0000-0000-00002C070000}"/>
    <cellStyle name="Énfasis1 9" xfId="1710" xr:uid="{00000000-0005-0000-0000-00002D070000}"/>
    <cellStyle name="Énfasis2 10" xfId="1711" xr:uid="{00000000-0005-0000-0000-00002E070000}"/>
    <cellStyle name="Énfasis2 11" xfId="1712" xr:uid="{00000000-0005-0000-0000-00002F070000}"/>
    <cellStyle name="Énfasis2 12" xfId="1713" xr:uid="{00000000-0005-0000-0000-000030070000}"/>
    <cellStyle name="Énfasis2 13" xfId="1714" xr:uid="{00000000-0005-0000-0000-000031070000}"/>
    <cellStyle name="Énfasis2 14" xfId="1715" xr:uid="{00000000-0005-0000-0000-000032070000}"/>
    <cellStyle name="Énfasis2 15" xfId="1716" xr:uid="{00000000-0005-0000-0000-000033070000}"/>
    <cellStyle name="Énfasis2 16" xfId="1717" xr:uid="{00000000-0005-0000-0000-000034070000}"/>
    <cellStyle name="Énfasis2 2" xfId="1718" xr:uid="{00000000-0005-0000-0000-000035070000}"/>
    <cellStyle name="Énfasis2 2 10" xfId="1719" xr:uid="{00000000-0005-0000-0000-000036070000}"/>
    <cellStyle name="Énfasis2 2 11" xfId="1720" xr:uid="{00000000-0005-0000-0000-000037070000}"/>
    <cellStyle name="Énfasis2 2 12" xfId="1721" xr:uid="{00000000-0005-0000-0000-000038070000}"/>
    <cellStyle name="Énfasis2 2 2" xfId="1722" xr:uid="{00000000-0005-0000-0000-000039070000}"/>
    <cellStyle name="Énfasis2 2 2 10" xfId="1723" xr:uid="{00000000-0005-0000-0000-00003A070000}"/>
    <cellStyle name="Énfasis2 2 2 11" xfId="1724" xr:uid="{00000000-0005-0000-0000-00003B070000}"/>
    <cellStyle name="Énfasis2 2 2 2" xfId="1725" xr:uid="{00000000-0005-0000-0000-00003C070000}"/>
    <cellStyle name="Énfasis2 2 2 3" xfId="1726" xr:uid="{00000000-0005-0000-0000-00003D070000}"/>
    <cellStyle name="Énfasis2 2 2 4" xfId="1727" xr:uid="{00000000-0005-0000-0000-00003E070000}"/>
    <cellStyle name="Énfasis2 2 2 5" xfId="1728" xr:uid="{00000000-0005-0000-0000-00003F070000}"/>
    <cellStyle name="Énfasis2 2 2 6" xfId="1729" xr:uid="{00000000-0005-0000-0000-000040070000}"/>
    <cellStyle name="Énfasis2 2 2 7" xfId="1730" xr:uid="{00000000-0005-0000-0000-000041070000}"/>
    <cellStyle name="Énfasis2 2 2 8" xfId="1731" xr:uid="{00000000-0005-0000-0000-000042070000}"/>
    <cellStyle name="Énfasis2 2 2 9" xfId="1732" xr:uid="{00000000-0005-0000-0000-000043070000}"/>
    <cellStyle name="Énfasis2 2 3" xfId="1733" xr:uid="{00000000-0005-0000-0000-000044070000}"/>
    <cellStyle name="Énfasis2 2 4" xfId="1734" xr:uid="{00000000-0005-0000-0000-000045070000}"/>
    <cellStyle name="Énfasis2 2 5" xfId="1735" xr:uid="{00000000-0005-0000-0000-000046070000}"/>
    <cellStyle name="Énfasis2 2 6" xfId="1736" xr:uid="{00000000-0005-0000-0000-000047070000}"/>
    <cellStyle name="Énfasis2 2 7" xfId="1737" xr:uid="{00000000-0005-0000-0000-000048070000}"/>
    <cellStyle name="Énfasis2 2 8" xfId="1738" xr:uid="{00000000-0005-0000-0000-000049070000}"/>
    <cellStyle name="Énfasis2 2 9" xfId="1739" xr:uid="{00000000-0005-0000-0000-00004A070000}"/>
    <cellStyle name="Énfasis2 3" xfId="1740" xr:uid="{00000000-0005-0000-0000-00004B070000}"/>
    <cellStyle name="Énfasis2 3 10" xfId="1741" xr:uid="{00000000-0005-0000-0000-00004C070000}"/>
    <cellStyle name="Énfasis2 3 11" xfId="1742" xr:uid="{00000000-0005-0000-0000-00004D070000}"/>
    <cellStyle name="Énfasis2 3 12" xfId="1743" xr:uid="{00000000-0005-0000-0000-00004E070000}"/>
    <cellStyle name="Énfasis2 3 2" xfId="1744" xr:uid="{00000000-0005-0000-0000-00004F070000}"/>
    <cellStyle name="Énfasis2 3 2 10" xfId="1745" xr:uid="{00000000-0005-0000-0000-000050070000}"/>
    <cellStyle name="Énfasis2 3 2 11" xfId="1746" xr:uid="{00000000-0005-0000-0000-000051070000}"/>
    <cellStyle name="Énfasis2 3 2 2" xfId="1747" xr:uid="{00000000-0005-0000-0000-000052070000}"/>
    <cellStyle name="Énfasis2 3 2 3" xfId="1748" xr:uid="{00000000-0005-0000-0000-000053070000}"/>
    <cellStyle name="Énfasis2 3 2 4" xfId="1749" xr:uid="{00000000-0005-0000-0000-000054070000}"/>
    <cellStyle name="Énfasis2 3 2 5" xfId="1750" xr:uid="{00000000-0005-0000-0000-000055070000}"/>
    <cellStyle name="Énfasis2 3 2 6" xfId="1751" xr:uid="{00000000-0005-0000-0000-000056070000}"/>
    <cellStyle name="Énfasis2 3 2 7" xfId="1752" xr:uid="{00000000-0005-0000-0000-000057070000}"/>
    <cellStyle name="Énfasis2 3 2 8" xfId="1753" xr:uid="{00000000-0005-0000-0000-000058070000}"/>
    <cellStyle name="Énfasis2 3 2 9" xfId="1754" xr:uid="{00000000-0005-0000-0000-000059070000}"/>
    <cellStyle name="Énfasis2 3 3" xfId="1755" xr:uid="{00000000-0005-0000-0000-00005A070000}"/>
    <cellStyle name="Énfasis2 3 4" xfId="1756" xr:uid="{00000000-0005-0000-0000-00005B070000}"/>
    <cellStyle name="Énfasis2 3 5" xfId="1757" xr:uid="{00000000-0005-0000-0000-00005C070000}"/>
    <cellStyle name="Énfasis2 3 6" xfId="1758" xr:uid="{00000000-0005-0000-0000-00005D070000}"/>
    <cellStyle name="Énfasis2 3 7" xfId="1759" xr:uid="{00000000-0005-0000-0000-00005E070000}"/>
    <cellStyle name="Énfasis2 3 8" xfId="1760" xr:uid="{00000000-0005-0000-0000-00005F070000}"/>
    <cellStyle name="Énfasis2 3 9" xfId="1761" xr:uid="{00000000-0005-0000-0000-000060070000}"/>
    <cellStyle name="Énfasis2 4" xfId="1762" xr:uid="{00000000-0005-0000-0000-000061070000}"/>
    <cellStyle name="Énfasis2 5" xfId="1763" xr:uid="{00000000-0005-0000-0000-000062070000}"/>
    <cellStyle name="Énfasis2 6" xfId="1764" xr:uid="{00000000-0005-0000-0000-000063070000}"/>
    <cellStyle name="Énfasis2 7" xfId="1765" xr:uid="{00000000-0005-0000-0000-000064070000}"/>
    <cellStyle name="Énfasis2 8" xfId="1766" xr:uid="{00000000-0005-0000-0000-000065070000}"/>
    <cellStyle name="Énfasis2 9" xfId="1767" xr:uid="{00000000-0005-0000-0000-000066070000}"/>
    <cellStyle name="Énfasis3 10" xfId="1768" xr:uid="{00000000-0005-0000-0000-000067070000}"/>
    <cellStyle name="Énfasis3 11" xfId="1769" xr:uid="{00000000-0005-0000-0000-000068070000}"/>
    <cellStyle name="Énfasis3 12" xfId="1770" xr:uid="{00000000-0005-0000-0000-000069070000}"/>
    <cellStyle name="Énfasis3 13" xfId="1771" xr:uid="{00000000-0005-0000-0000-00006A070000}"/>
    <cellStyle name="Énfasis3 14" xfId="1772" xr:uid="{00000000-0005-0000-0000-00006B070000}"/>
    <cellStyle name="Énfasis3 15" xfId="1773" xr:uid="{00000000-0005-0000-0000-00006C070000}"/>
    <cellStyle name="Énfasis3 16" xfId="1774" xr:uid="{00000000-0005-0000-0000-00006D070000}"/>
    <cellStyle name="Énfasis3 2" xfId="1775" xr:uid="{00000000-0005-0000-0000-00006E070000}"/>
    <cellStyle name="Énfasis3 2 10" xfId="1776" xr:uid="{00000000-0005-0000-0000-00006F070000}"/>
    <cellStyle name="Énfasis3 2 11" xfId="1777" xr:uid="{00000000-0005-0000-0000-000070070000}"/>
    <cellStyle name="Énfasis3 2 12" xfId="1778" xr:uid="{00000000-0005-0000-0000-000071070000}"/>
    <cellStyle name="Énfasis3 2 2" xfId="1779" xr:uid="{00000000-0005-0000-0000-000072070000}"/>
    <cellStyle name="Énfasis3 2 2 10" xfId="1780" xr:uid="{00000000-0005-0000-0000-000073070000}"/>
    <cellStyle name="Énfasis3 2 2 11" xfId="1781" xr:uid="{00000000-0005-0000-0000-000074070000}"/>
    <cellStyle name="Énfasis3 2 2 2" xfId="1782" xr:uid="{00000000-0005-0000-0000-000075070000}"/>
    <cellStyle name="Énfasis3 2 2 3" xfId="1783" xr:uid="{00000000-0005-0000-0000-000076070000}"/>
    <cellStyle name="Énfasis3 2 2 4" xfId="1784" xr:uid="{00000000-0005-0000-0000-000077070000}"/>
    <cellStyle name="Énfasis3 2 2 5" xfId="1785" xr:uid="{00000000-0005-0000-0000-000078070000}"/>
    <cellStyle name="Énfasis3 2 2 6" xfId="1786" xr:uid="{00000000-0005-0000-0000-000079070000}"/>
    <cellStyle name="Énfasis3 2 2 7" xfId="1787" xr:uid="{00000000-0005-0000-0000-00007A070000}"/>
    <cellStyle name="Énfasis3 2 2 8" xfId="1788" xr:uid="{00000000-0005-0000-0000-00007B070000}"/>
    <cellStyle name="Énfasis3 2 2 9" xfId="1789" xr:uid="{00000000-0005-0000-0000-00007C070000}"/>
    <cellStyle name="Énfasis3 2 3" xfId="1790" xr:uid="{00000000-0005-0000-0000-00007D070000}"/>
    <cellStyle name="Énfasis3 2 4" xfId="1791" xr:uid="{00000000-0005-0000-0000-00007E070000}"/>
    <cellStyle name="Énfasis3 2 5" xfId="1792" xr:uid="{00000000-0005-0000-0000-00007F070000}"/>
    <cellStyle name="Énfasis3 2 6" xfId="1793" xr:uid="{00000000-0005-0000-0000-000080070000}"/>
    <cellStyle name="Énfasis3 2 7" xfId="1794" xr:uid="{00000000-0005-0000-0000-000081070000}"/>
    <cellStyle name="Énfasis3 2 8" xfId="1795" xr:uid="{00000000-0005-0000-0000-000082070000}"/>
    <cellStyle name="Énfasis3 2 9" xfId="1796" xr:uid="{00000000-0005-0000-0000-000083070000}"/>
    <cellStyle name="Énfasis3 3" xfId="1797" xr:uid="{00000000-0005-0000-0000-000084070000}"/>
    <cellStyle name="Énfasis3 3 10" xfId="1798" xr:uid="{00000000-0005-0000-0000-000085070000}"/>
    <cellStyle name="Énfasis3 3 11" xfId="1799" xr:uid="{00000000-0005-0000-0000-000086070000}"/>
    <cellStyle name="Énfasis3 3 12" xfId="1800" xr:uid="{00000000-0005-0000-0000-000087070000}"/>
    <cellStyle name="Énfasis3 3 2" xfId="1801" xr:uid="{00000000-0005-0000-0000-000088070000}"/>
    <cellStyle name="Énfasis3 3 2 10" xfId="1802" xr:uid="{00000000-0005-0000-0000-000089070000}"/>
    <cellStyle name="Énfasis3 3 2 11" xfId="1803" xr:uid="{00000000-0005-0000-0000-00008A070000}"/>
    <cellStyle name="Énfasis3 3 2 2" xfId="1804" xr:uid="{00000000-0005-0000-0000-00008B070000}"/>
    <cellStyle name="Énfasis3 3 2 3" xfId="1805" xr:uid="{00000000-0005-0000-0000-00008C070000}"/>
    <cellStyle name="Énfasis3 3 2 4" xfId="1806" xr:uid="{00000000-0005-0000-0000-00008D070000}"/>
    <cellStyle name="Énfasis3 3 2 5" xfId="1807" xr:uid="{00000000-0005-0000-0000-00008E070000}"/>
    <cellStyle name="Énfasis3 3 2 6" xfId="1808" xr:uid="{00000000-0005-0000-0000-00008F070000}"/>
    <cellStyle name="Énfasis3 3 2 7" xfId="1809" xr:uid="{00000000-0005-0000-0000-000090070000}"/>
    <cellStyle name="Énfasis3 3 2 8" xfId="1810" xr:uid="{00000000-0005-0000-0000-000091070000}"/>
    <cellStyle name="Énfasis3 3 2 9" xfId="1811" xr:uid="{00000000-0005-0000-0000-000092070000}"/>
    <cellStyle name="Énfasis3 3 3" xfId="1812" xr:uid="{00000000-0005-0000-0000-000093070000}"/>
    <cellStyle name="Énfasis3 3 4" xfId="1813" xr:uid="{00000000-0005-0000-0000-000094070000}"/>
    <cellStyle name="Énfasis3 3 5" xfId="1814" xr:uid="{00000000-0005-0000-0000-000095070000}"/>
    <cellStyle name="Énfasis3 3 6" xfId="1815" xr:uid="{00000000-0005-0000-0000-000096070000}"/>
    <cellStyle name="Énfasis3 3 7" xfId="1816" xr:uid="{00000000-0005-0000-0000-000097070000}"/>
    <cellStyle name="Énfasis3 3 8" xfId="1817" xr:uid="{00000000-0005-0000-0000-000098070000}"/>
    <cellStyle name="Énfasis3 3 9" xfId="1818" xr:uid="{00000000-0005-0000-0000-000099070000}"/>
    <cellStyle name="Énfasis3 4" xfId="1819" xr:uid="{00000000-0005-0000-0000-00009A070000}"/>
    <cellStyle name="Énfasis3 5" xfId="1820" xr:uid="{00000000-0005-0000-0000-00009B070000}"/>
    <cellStyle name="Énfasis3 6" xfId="1821" xr:uid="{00000000-0005-0000-0000-00009C070000}"/>
    <cellStyle name="Énfasis3 7" xfId="1822" xr:uid="{00000000-0005-0000-0000-00009D070000}"/>
    <cellStyle name="Énfasis3 8" xfId="1823" xr:uid="{00000000-0005-0000-0000-00009E070000}"/>
    <cellStyle name="Énfasis3 9" xfId="1824" xr:uid="{00000000-0005-0000-0000-00009F070000}"/>
    <cellStyle name="Énfasis4 10" xfId="1825" xr:uid="{00000000-0005-0000-0000-0000A0070000}"/>
    <cellStyle name="Énfasis4 11" xfId="1826" xr:uid="{00000000-0005-0000-0000-0000A1070000}"/>
    <cellStyle name="Énfasis4 12" xfId="1827" xr:uid="{00000000-0005-0000-0000-0000A2070000}"/>
    <cellStyle name="Énfasis4 13" xfId="1828" xr:uid="{00000000-0005-0000-0000-0000A3070000}"/>
    <cellStyle name="Énfasis4 14" xfId="1829" xr:uid="{00000000-0005-0000-0000-0000A4070000}"/>
    <cellStyle name="Énfasis4 15" xfId="1830" xr:uid="{00000000-0005-0000-0000-0000A5070000}"/>
    <cellStyle name="Énfasis4 16" xfId="1831" xr:uid="{00000000-0005-0000-0000-0000A6070000}"/>
    <cellStyle name="Énfasis4 2" xfId="1832" xr:uid="{00000000-0005-0000-0000-0000A7070000}"/>
    <cellStyle name="Énfasis4 2 10" xfId="1833" xr:uid="{00000000-0005-0000-0000-0000A8070000}"/>
    <cellStyle name="Énfasis4 2 11" xfId="1834" xr:uid="{00000000-0005-0000-0000-0000A9070000}"/>
    <cellStyle name="Énfasis4 2 12" xfId="1835" xr:uid="{00000000-0005-0000-0000-0000AA070000}"/>
    <cellStyle name="Énfasis4 2 2" xfId="1836" xr:uid="{00000000-0005-0000-0000-0000AB070000}"/>
    <cellStyle name="Énfasis4 2 2 10" xfId="1837" xr:uid="{00000000-0005-0000-0000-0000AC070000}"/>
    <cellStyle name="Énfasis4 2 2 11" xfId="1838" xr:uid="{00000000-0005-0000-0000-0000AD070000}"/>
    <cellStyle name="Énfasis4 2 2 2" xfId="1839" xr:uid="{00000000-0005-0000-0000-0000AE070000}"/>
    <cellStyle name="Énfasis4 2 2 3" xfId="1840" xr:uid="{00000000-0005-0000-0000-0000AF070000}"/>
    <cellStyle name="Énfasis4 2 2 4" xfId="1841" xr:uid="{00000000-0005-0000-0000-0000B0070000}"/>
    <cellStyle name="Énfasis4 2 2 5" xfId="1842" xr:uid="{00000000-0005-0000-0000-0000B1070000}"/>
    <cellStyle name="Énfasis4 2 2 6" xfId="1843" xr:uid="{00000000-0005-0000-0000-0000B2070000}"/>
    <cellStyle name="Énfasis4 2 2 7" xfId="1844" xr:uid="{00000000-0005-0000-0000-0000B3070000}"/>
    <cellStyle name="Énfasis4 2 2 8" xfId="1845" xr:uid="{00000000-0005-0000-0000-0000B4070000}"/>
    <cellStyle name="Énfasis4 2 2 9" xfId="1846" xr:uid="{00000000-0005-0000-0000-0000B5070000}"/>
    <cellStyle name="Énfasis4 2 3" xfId="1847" xr:uid="{00000000-0005-0000-0000-0000B6070000}"/>
    <cellStyle name="Énfasis4 2 4" xfId="1848" xr:uid="{00000000-0005-0000-0000-0000B7070000}"/>
    <cellStyle name="Énfasis4 2 5" xfId="1849" xr:uid="{00000000-0005-0000-0000-0000B8070000}"/>
    <cellStyle name="Énfasis4 2 6" xfId="1850" xr:uid="{00000000-0005-0000-0000-0000B9070000}"/>
    <cellStyle name="Énfasis4 2 7" xfId="1851" xr:uid="{00000000-0005-0000-0000-0000BA070000}"/>
    <cellStyle name="Énfasis4 2 8" xfId="1852" xr:uid="{00000000-0005-0000-0000-0000BB070000}"/>
    <cellStyle name="Énfasis4 2 9" xfId="1853" xr:uid="{00000000-0005-0000-0000-0000BC070000}"/>
    <cellStyle name="Énfasis4 3" xfId="1854" xr:uid="{00000000-0005-0000-0000-0000BD070000}"/>
    <cellStyle name="Énfasis4 3 10" xfId="1855" xr:uid="{00000000-0005-0000-0000-0000BE070000}"/>
    <cellStyle name="Énfasis4 3 11" xfId="1856" xr:uid="{00000000-0005-0000-0000-0000BF070000}"/>
    <cellStyle name="Énfasis4 3 12" xfId="1857" xr:uid="{00000000-0005-0000-0000-0000C0070000}"/>
    <cellStyle name="Énfasis4 3 2" xfId="1858" xr:uid="{00000000-0005-0000-0000-0000C1070000}"/>
    <cellStyle name="Énfasis4 3 2 10" xfId="1859" xr:uid="{00000000-0005-0000-0000-0000C2070000}"/>
    <cellStyle name="Énfasis4 3 2 11" xfId="1860" xr:uid="{00000000-0005-0000-0000-0000C3070000}"/>
    <cellStyle name="Énfasis4 3 2 2" xfId="1861" xr:uid="{00000000-0005-0000-0000-0000C4070000}"/>
    <cellStyle name="Énfasis4 3 2 3" xfId="1862" xr:uid="{00000000-0005-0000-0000-0000C5070000}"/>
    <cellStyle name="Énfasis4 3 2 4" xfId="1863" xr:uid="{00000000-0005-0000-0000-0000C6070000}"/>
    <cellStyle name="Énfasis4 3 2 5" xfId="1864" xr:uid="{00000000-0005-0000-0000-0000C7070000}"/>
    <cellStyle name="Énfasis4 3 2 6" xfId="1865" xr:uid="{00000000-0005-0000-0000-0000C8070000}"/>
    <cellStyle name="Énfasis4 3 2 7" xfId="1866" xr:uid="{00000000-0005-0000-0000-0000C9070000}"/>
    <cellStyle name="Énfasis4 3 2 8" xfId="1867" xr:uid="{00000000-0005-0000-0000-0000CA070000}"/>
    <cellStyle name="Énfasis4 3 2 9" xfId="1868" xr:uid="{00000000-0005-0000-0000-0000CB070000}"/>
    <cellStyle name="Énfasis4 3 3" xfId="1869" xr:uid="{00000000-0005-0000-0000-0000CC070000}"/>
    <cellStyle name="Énfasis4 3 4" xfId="1870" xr:uid="{00000000-0005-0000-0000-0000CD070000}"/>
    <cellStyle name="Énfasis4 3 5" xfId="1871" xr:uid="{00000000-0005-0000-0000-0000CE070000}"/>
    <cellStyle name="Énfasis4 3 6" xfId="1872" xr:uid="{00000000-0005-0000-0000-0000CF070000}"/>
    <cellStyle name="Énfasis4 3 7" xfId="1873" xr:uid="{00000000-0005-0000-0000-0000D0070000}"/>
    <cellStyle name="Énfasis4 3 8" xfId="1874" xr:uid="{00000000-0005-0000-0000-0000D1070000}"/>
    <cellStyle name="Énfasis4 3 9" xfId="1875" xr:uid="{00000000-0005-0000-0000-0000D2070000}"/>
    <cellStyle name="Énfasis4 4" xfId="1876" xr:uid="{00000000-0005-0000-0000-0000D3070000}"/>
    <cellStyle name="Énfasis4 5" xfId="1877" xr:uid="{00000000-0005-0000-0000-0000D4070000}"/>
    <cellStyle name="Énfasis4 6" xfId="1878" xr:uid="{00000000-0005-0000-0000-0000D5070000}"/>
    <cellStyle name="Énfasis4 7" xfId="1879" xr:uid="{00000000-0005-0000-0000-0000D6070000}"/>
    <cellStyle name="Énfasis4 8" xfId="1880" xr:uid="{00000000-0005-0000-0000-0000D7070000}"/>
    <cellStyle name="Énfasis4 9" xfId="1881" xr:uid="{00000000-0005-0000-0000-0000D8070000}"/>
    <cellStyle name="Énfasis5 10" xfId="1882" xr:uid="{00000000-0005-0000-0000-0000D9070000}"/>
    <cellStyle name="Énfasis5 11" xfId="1883" xr:uid="{00000000-0005-0000-0000-0000DA070000}"/>
    <cellStyle name="Énfasis5 12" xfId="1884" xr:uid="{00000000-0005-0000-0000-0000DB070000}"/>
    <cellStyle name="Énfasis5 13" xfId="1885" xr:uid="{00000000-0005-0000-0000-0000DC070000}"/>
    <cellStyle name="Énfasis5 14" xfId="1886" xr:uid="{00000000-0005-0000-0000-0000DD070000}"/>
    <cellStyle name="Énfasis5 15" xfId="1887" xr:uid="{00000000-0005-0000-0000-0000DE070000}"/>
    <cellStyle name="Énfasis5 16" xfId="1888" xr:uid="{00000000-0005-0000-0000-0000DF070000}"/>
    <cellStyle name="Énfasis5 2" xfId="1889" xr:uid="{00000000-0005-0000-0000-0000E0070000}"/>
    <cellStyle name="Énfasis5 2 10" xfId="1890" xr:uid="{00000000-0005-0000-0000-0000E1070000}"/>
    <cellStyle name="Énfasis5 2 11" xfId="1891" xr:uid="{00000000-0005-0000-0000-0000E2070000}"/>
    <cellStyle name="Énfasis5 2 12" xfId="1892" xr:uid="{00000000-0005-0000-0000-0000E3070000}"/>
    <cellStyle name="Énfasis5 2 2" xfId="1893" xr:uid="{00000000-0005-0000-0000-0000E4070000}"/>
    <cellStyle name="Énfasis5 2 2 10" xfId="1894" xr:uid="{00000000-0005-0000-0000-0000E5070000}"/>
    <cellStyle name="Énfasis5 2 2 11" xfId="1895" xr:uid="{00000000-0005-0000-0000-0000E6070000}"/>
    <cellStyle name="Énfasis5 2 2 2" xfId="1896" xr:uid="{00000000-0005-0000-0000-0000E7070000}"/>
    <cellStyle name="Énfasis5 2 2 3" xfId="1897" xr:uid="{00000000-0005-0000-0000-0000E8070000}"/>
    <cellStyle name="Énfasis5 2 2 4" xfId="1898" xr:uid="{00000000-0005-0000-0000-0000E9070000}"/>
    <cellStyle name="Énfasis5 2 2 5" xfId="1899" xr:uid="{00000000-0005-0000-0000-0000EA070000}"/>
    <cellStyle name="Énfasis5 2 2 6" xfId="1900" xr:uid="{00000000-0005-0000-0000-0000EB070000}"/>
    <cellStyle name="Énfasis5 2 2 7" xfId="1901" xr:uid="{00000000-0005-0000-0000-0000EC070000}"/>
    <cellStyle name="Énfasis5 2 2 8" xfId="1902" xr:uid="{00000000-0005-0000-0000-0000ED070000}"/>
    <cellStyle name="Énfasis5 2 2 9" xfId="1903" xr:uid="{00000000-0005-0000-0000-0000EE070000}"/>
    <cellStyle name="Énfasis5 2 3" xfId="1904" xr:uid="{00000000-0005-0000-0000-0000EF070000}"/>
    <cellStyle name="Énfasis5 2 4" xfId="1905" xr:uid="{00000000-0005-0000-0000-0000F0070000}"/>
    <cellStyle name="Énfasis5 2 5" xfId="1906" xr:uid="{00000000-0005-0000-0000-0000F1070000}"/>
    <cellStyle name="Énfasis5 2 6" xfId="1907" xr:uid="{00000000-0005-0000-0000-0000F2070000}"/>
    <cellStyle name="Énfasis5 2 7" xfId="1908" xr:uid="{00000000-0005-0000-0000-0000F3070000}"/>
    <cellStyle name="Énfasis5 2 8" xfId="1909" xr:uid="{00000000-0005-0000-0000-0000F4070000}"/>
    <cellStyle name="Énfasis5 2 9" xfId="1910" xr:uid="{00000000-0005-0000-0000-0000F5070000}"/>
    <cellStyle name="Énfasis5 3" xfId="1911" xr:uid="{00000000-0005-0000-0000-0000F6070000}"/>
    <cellStyle name="Énfasis5 3 10" xfId="1912" xr:uid="{00000000-0005-0000-0000-0000F7070000}"/>
    <cellStyle name="Énfasis5 3 11" xfId="1913" xr:uid="{00000000-0005-0000-0000-0000F8070000}"/>
    <cellStyle name="Énfasis5 3 12" xfId="1914" xr:uid="{00000000-0005-0000-0000-0000F9070000}"/>
    <cellStyle name="Énfasis5 3 2" xfId="1915" xr:uid="{00000000-0005-0000-0000-0000FA070000}"/>
    <cellStyle name="Énfasis5 3 2 10" xfId="1916" xr:uid="{00000000-0005-0000-0000-0000FB070000}"/>
    <cellStyle name="Énfasis5 3 2 11" xfId="1917" xr:uid="{00000000-0005-0000-0000-0000FC070000}"/>
    <cellStyle name="Énfasis5 3 2 2" xfId="1918" xr:uid="{00000000-0005-0000-0000-0000FD070000}"/>
    <cellStyle name="Énfasis5 3 2 3" xfId="1919" xr:uid="{00000000-0005-0000-0000-0000FE070000}"/>
    <cellStyle name="Énfasis5 3 2 4" xfId="1920" xr:uid="{00000000-0005-0000-0000-0000FF070000}"/>
    <cellStyle name="Énfasis5 3 2 5" xfId="1921" xr:uid="{00000000-0005-0000-0000-000000080000}"/>
    <cellStyle name="Énfasis5 3 2 6" xfId="1922" xr:uid="{00000000-0005-0000-0000-000001080000}"/>
    <cellStyle name="Énfasis5 3 2 7" xfId="1923" xr:uid="{00000000-0005-0000-0000-000002080000}"/>
    <cellStyle name="Énfasis5 3 2 8" xfId="1924" xr:uid="{00000000-0005-0000-0000-000003080000}"/>
    <cellStyle name="Énfasis5 3 2 9" xfId="1925" xr:uid="{00000000-0005-0000-0000-000004080000}"/>
    <cellStyle name="Énfasis5 3 3" xfId="1926" xr:uid="{00000000-0005-0000-0000-000005080000}"/>
    <cellStyle name="Énfasis5 3 4" xfId="1927" xr:uid="{00000000-0005-0000-0000-000006080000}"/>
    <cellStyle name="Énfasis5 3 5" xfId="1928" xr:uid="{00000000-0005-0000-0000-000007080000}"/>
    <cellStyle name="Énfasis5 3 6" xfId="1929" xr:uid="{00000000-0005-0000-0000-000008080000}"/>
    <cellStyle name="Énfasis5 3 7" xfId="1930" xr:uid="{00000000-0005-0000-0000-000009080000}"/>
    <cellStyle name="Énfasis5 3 8" xfId="1931" xr:uid="{00000000-0005-0000-0000-00000A080000}"/>
    <cellStyle name="Énfasis5 3 9" xfId="1932" xr:uid="{00000000-0005-0000-0000-00000B080000}"/>
    <cellStyle name="Énfasis5 4" xfId="1933" xr:uid="{00000000-0005-0000-0000-00000C080000}"/>
    <cellStyle name="Énfasis5 5" xfId="1934" xr:uid="{00000000-0005-0000-0000-00000D080000}"/>
    <cellStyle name="Énfasis5 6" xfId="1935" xr:uid="{00000000-0005-0000-0000-00000E080000}"/>
    <cellStyle name="Énfasis5 7" xfId="1936" xr:uid="{00000000-0005-0000-0000-00000F080000}"/>
    <cellStyle name="Énfasis5 8" xfId="1937" xr:uid="{00000000-0005-0000-0000-000010080000}"/>
    <cellStyle name="Énfasis5 9" xfId="1938" xr:uid="{00000000-0005-0000-0000-000011080000}"/>
    <cellStyle name="Énfasis6 10" xfId="1939" xr:uid="{00000000-0005-0000-0000-000012080000}"/>
    <cellStyle name="Énfasis6 11" xfId="1940" xr:uid="{00000000-0005-0000-0000-000013080000}"/>
    <cellStyle name="Énfasis6 12" xfId="1941" xr:uid="{00000000-0005-0000-0000-000014080000}"/>
    <cellStyle name="Énfasis6 13" xfId="1942" xr:uid="{00000000-0005-0000-0000-000015080000}"/>
    <cellStyle name="Énfasis6 14" xfId="1943" xr:uid="{00000000-0005-0000-0000-000016080000}"/>
    <cellStyle name="Énfasis6 15" xfId="1944" xr:uid="{00000000-0005-0000-0000-000017080000}"/>
    <cellStyle name="Énfasis6 16" xfId="1945" xr:uid="{00000000-0005-0000-0000-000018080000}"/>
    <cellStyle name="Énfasis6 2" xfId="1946" xr:uid="{00000000-0005-0000-0000-000019080000}"/>
    <cellStyle name="Énfasis6 2 10" xfId="1947" xr:uid="{00000000-0005-0000-0000-00001A080000}"/>
    <cellStyle name="Énfasis6 2 11" xfId="1948" xr:uid="{00000000-0005-0000-0000-00001B080000}"/>
    <cellStyle name="Énfasis6 2 12" xfId="1949" xr:uid="{00000000-0005-0000-0000-00001C080000}"/>
    <cellStyle name="Énfasis6 2 2" xfId="1950" xr:uid="{00000000-0005-0000-0000-00001D080000}"/>
    <cellStyle name="Énfasis6 2 2 10" xfId="1951" xr:uid="{00000000-0005-0000-0000-00001E080000}"/>
    <cellStyle name="Énfasis6 2 2 11" xfId="1952" xr:uid="{00000000-0005-0000-0000-00001F080000}"/>
    <cellStyle name="Énfasis6 2 2 2" xfId="1953" xr:uid="{00000000-0005-0000-0000-000020080000}"/>
    <cellStyle name="Énfasis6 2 2 3" xfId="1954" xr:uid="{00000000-0005-0000-0000-000021080000}"/>
    <cellStyle name="Énfasis6 2 2 4" xfId="1955" xr:uid="{00000000-0005-0000-0000-000022080000}"/>
    <cellStyle name="Énfasis6 2 2 5" xfId="1956" xr:uid="{00000000-0005-0000-0000-000023080000}"/>
    <cellStyle name="Énfasis6 2 2 6" xfId="1957" xr:uid="{00000000-0005-0000-0000-000024080000}"/>
    <cellStyle name="Énfasis6 2 2 7" xfId="1958" xr:uid="{00000000-0005-0000-0000-000025080000}"/>
    <cellStyle name="Énfasis6 2 2 8" xfId="1959" xr:uid="{00000000-0005-0000-0000-000026080000}"/>
    <cellStyle name="Énfasis6 2 2 9" xfId="1960" xr:uid="{00000000-0005-0000-0000-000027080000}"/>
    <cellStyle name="Énfasis6 2 3" xfId="1961" xr:uid="{00000000-0005-0000-0000-000028080000}"/>
    <cellStyle name="Énfasis6 2 4" xfId="1962" xr:uid="{00000000-0005-0000-0000-000029080000}"/>
    <cellStyle name="Énfasis6 2 5" xfId="1963" xr:uid="{00000000-0005-0000-0000-00002A080000}"/>
    <cellStyle name="Énfasis6 2 6" xfId="1964" xr:uid="{00000000-0005-0000-0000-00002B080000}"/>
    <cellStyle name="Énfasis6 2 7" xfId="1965" xr:uid="{00000000-0005-0000-0000-00002C080000}"/>
    <cellStyle name="Énfasis6 2 8" xfId="1966" xr:uid="{00000000-0005-0000-0000-00002D080000}"/>
    <cellStyle name="Énfasis6 2 9" xfId="1967" xr:uid="{00000000-0005-0000-0000-00002E080000}"/>
    <cellStyle name="Énfasis6 3" xfId="1968" xr:uid="{00000000-0005-0000-0000-00002F080000}"/>
    <cellStyle name="Énfasis6 3 10" xfId="1969" xr:uid="{00000000-0005-0000-0000-000030080000}"/>
    <cellStyle name="Énfasis6 3 11" xfId="1970" xr:uid="{00000000-0005-0000-0000-000031080000}"/>
    <cellStyle name="Énfasis6 3 12" xfId="1971" xr:uid="{00000000-0005-0000-0000-000032080000}"/>
    <cellStyle name="Énfasis6 3 2" xfId="1972" xr:uid="{00000000-0005-0000-0000-000033080000}"/>
    <cellStyle name="Énfasis6 3 2 10" xfId="1973" xr:uid="{00000000-0005-0000-0000-000034080000}"/>
    <cellStyle name="Énfasis6 3 2 11" xfId="1974" xr:uid="{00000000-0005-0000-0000-000035080000}"/>
    <cellStyle name="Énfasis6 3 2 2" xfId="1975" xr:uid="{00000000-0005-0000-0000-000036080000}"/>
    <cellStyle name="Énfasis6 3 2 3" xfId="1976" xr:uid="{00000000-0005-0000-0000-000037080000}"/>
    <cellStyle name="Énfasis6 3 2 4" xfId="1977" xr:uid="{00000000-0005-0000-0000-000038080000}"/>
    <cellStyle name="Énfasis6 3 2 5" xfId="1978" xr:uid="{00000000-0005-0000-0000-000039080000}"/>
    <cellStyle name="Énfasis6 3 2 6" xfId="1979" xr:uid="{00000000-0005-0000-0000-00003A080000}"/>
    <cellStyle name="Énfasis6 3 2 7" xfId="1980" xr:uid="{00000000-0005-0000-0000-00003B080000}"/>
    <cellStyle name="Énfasis6 3 2 8" xfId="1981" xr:uid="{00000000-0005-0000-0000-00003C080000}"/>
    <cellStyle name="Énfasis6 3 2 9" xfId="1982" xr:uid="{00000000-0005-0000-0000-00003D080000}"/>
    <cellStyle name="Énfasis6 3 3" xfId="1983" xr:uid="{00000000-0005-0000-0000-00003E080000}"/>
    <cellStyle name="Énfasis6 3 4" xfId="1984" xr:uid="{00000000-0005-0000-0000-00003F080000}"/>
    <cellStyle name="Énfasis6 3 5" xfId="1985" xr:uid="{00000000-0005-0000-0000-000040080000}"/>
    <cellStyle name="Énfasis6 3 6" xfId="1986" xr:uid="{00000000-0005-0000-0000-000041080000}"/>
    <cellStyle name="Énfasis6 3 7" xfId="1987" xr:uid="{00000000-0005-0000-0000-000042080000}"/>
    <cellStyle name="Énfasis6 3 8" xfId="1988" xr:uid="{00000000-0005-0000-0000-000043080000}"/>
    <cellStyle name="Énfasis6 3 9" xfId="1989" xr:uid="{00000000-0005-0000-0000-000044080000}"/>
    <cellStyle name="Énfasis6 4" xfId="1990" xr:uid="{00000000-0005-0000-0000-000045080000}"/>
    <cellStyle name="Énfasis6 5" xfId="1991" xr:uid="{00000000-0005-0000-0000-000046080000}"/>
    <cellStyle name="Énfasis6 6" xfId="1992" xr:uid="{00000000-0005-0000-0000-000047080000}"/>
    <cellStyle name="Énfasis6 7" xfId="1993" xr:uid="{00000000-0005-0000-0000-000048080000}"/>
    <cellStyle name="Énfasis6 8" xfId="1994" xr:uid="{00000000-0005-0000-0000-000049080000}"/>
    <cellStyle name="Énfasis6 9" xfId="1995" xr:uid="{00000000-0005-0000-0000-00004A080000}"/>
    <cellStyle name="Enter Currency (0)" xfId="1996" xr:uid="{00000000-0005-0000-0000-00004B080000}"/>
    <cellStyle name="Enter Currency (2)" xfId="1997" xr:uid="{00000000-0005-0000-0000-00004C080000}"/>
    <cellStyle name="Enter Units (0)" xfId="1998" xr:uid="{00000000-0005-0000-0000-00004D080000}"/>
    <cellStyle name="Enter Units (1)" xfId="1999" xr:uid="{00000000-0005-0000-0000-00004E080000}"/>
    <cellStyle name="Enter Units (2)" xfId="2000" xr:uid="{00000000-0005-0000-0000-00004F080000}"/>
    <cellStyle name="Entered" xfId="2001" xr:uid="{00000000-0005-0000-0000-000050080000}"/>
    <cellStyle name="Entrada 10" xfId="2002" xr:uid="{00000000-0005-0000-0000-000051080000}"/>
    <cellStyle name="Entrada 11" xfId="2003" xr:uid="{00000000-0005-0000-0000-000052080000}"/>
    <cellStyle name="Entrada 12" xfId="2004" xr:uid="{00000000-0005-0000-0000-000053080000}"/>
    <cellStyle name="Entrada 13" xfId="2005" xr:uid="{00000000-0005-0000-0000-000054080000}"/>
    <cellStyle name="Entrada 14" xfId="2006" xr:uid="{00000000-0005-0000-0000-000055080000}"/>
    <cellStyle name="Entrada 15" xfId="2007" xr:uid="{00000000-0005-0000-0000-000056080000}"/>
    <cellStyle name="Entrada 16" xfId="2008" xr:uid="{00000000-0005-0000-0000-000057080000}"/>
    <cellStyle name="Entrada 2" xfId="2009" xr:uid="{00000000-0005-0000-0000-000058080000}"/>
    <cellStyle name="Entrada 2 10" xfId="2010" xr:uid="{00000000-0005-0000-0000-000059080000}"/>
    <cellStyle name="Entrada 2 11" xfId="2011" xr:uid="{00000000-0005-0000-0000-00005A080000}"/>
    <cellStyle name="Entrada 2 12" xfId="2012" xr:uid="{00000000-0005-0000-0000-00005B080000}"/>
    <cellStyle name="Entrada 2 2" xfId="2013" xr:uid="{00000000-0005-0000-0000-00005C080000}"/>
    <cellStyle name="Entrada 2 2 10" xfId="2014" xr:uid="{00000000-0005-0000-0000-00005D080000}"/>
    <cellStyle name="Entrada 2 2 11" xfId="2015" xr:uid="{00000000-0005-0000-0000-00005E080000}"/>
    <cellStyle name="Entrada 2 2 2" xfId="2016" xr:uid="{00000000-0005-0000-0000-00005F080000}"/>
    <cellStyle name="Entrada 2 2 3" xfId="2017" xr:uid="{00000000-0005-0000-0000-000060080000}"/>
    <cellStyle name="Entrada 2 2 4" xfId="2018" xr:uid="{00000000-0005-0000-0000-000061080000}"/>
    <cellStyle name="Entrada 2 2 5" xfId="2019" xr:uid="{00000000-0005-0000-0000-000062080000}"/>
    <cellStyle name="Entrada 2 2 6" xfId="2020" xr:uid="{00000000-0005-0000-0000-000063080000}"/>
    <cellStyle name="Entrada 2 2 7" xfId="2021" xr:uid="{00000000-0005-0000-0000-000064080000}"/>
    <cellStyle name="Entrada 2 2 8" xfId="2022" xr:uid="{00000000-0005-0000-0000-000065080000}"/>
    <cellStyle name="Entrada 2 2 9" xfId="2023" xr:uid="{00000000-0005-0000-0000-000066080000}"/>
    <cellStyle name="Entrada 2 3" xfId="2024" xr:uid="{00000000-0005-0000-0000-000067080000}"/>
    <cellStyle name="Entrada 2 4" xfId="2025" xr:uid="{00000000-0005-0000-0000-000068080000}"/>
    <cellStyle name="Entrada 2 5" xfId="2026" xr:uid="{00000000-0005-0000-0000-000069080000}"/>
    <cellStyle name="Entrada 2 6" xfId="2027" xr:uid="{00000000-0005-0000-0000-00006A080000}"/>
    <cellStyle name="Entrada 2 7" xfId="2028" xr:uid="{00000000-0005-0000-0000-00006B080000}"/>
    <cellStyle name="Entrada 2 8" xfId="2029" xr:uid="{00000000-0005-0000-0000-00006C080000}"/>
    <cellStyle name="Entrada 2 9" xfId="2030" xr:uid="{00000000-0005-0000-0000-00006D080000}"/>
    <cellStyle name="Entrada 2_IFRS Consolidado" xfId="3483" xr:uid="{00000000-0005-0000-0000-00006E080000}"/>
    <cellStyle name="Entrada 3" xfId="2031" xr:uid="{00000000-0005-0000-0000-00006F080000}"/>
    <cellStyle name="Entrada 3 10" xfId="2032" xr:uid="{00000000-0005-0000-0000-000070080000}"/>
    <cellStyle name="Entrada 3 11" xfId="2033" xr:uid="{00000000-0005-0000-0000-000071080000}"/>
    <cellStyle name="Entrada 3 12" xfId="2034" xr:uid="{00000000-0005-0000-0000-000072080000}"/>
    <cellStyle name="Entrada 3 2" xfId="2035" xr:uid="{00000000-0005-0000-0000-000073080000}"/>
    <cellStyle name="Entrada 3 2 10" xfId="2036" xr:uid="{00000000-0005-0000-0000-000074080000}"/>
    <cellStyle name="Entrada 3 2 11" xfId="2037" xr:uid="{00000000-0005-0000-0000-000075080000}"/>
    <cellStyle name="Entrada 3 2 2" xfId="2038" xr:uid="{00000000-0005-0000-0000-000076080000}"/>
    <cellStyle name="Entrada 3 2 3" xfId="2039" xr:uid="{00000000-0005-0000-0000-000077080000}"/>
    <cellStyle name="Entrada 3 2 4" xfId="2040" xr:uid="{00000000-0005-0000-0000-000078080000}"/>
    <cellStyle name="Entrada 3 2 5" xfId="2041" xr:uid="{00000000-0005-0000-0000-000079080000}"/>
    <cellStyle name="Entrada 3 2 6" xfId="2042" xr:uid="{00000000-0005-0000-0000-00007A080000}"/>
    <cellStyle name="Entrada 3 2 7" xfId="2043" xr:uid="{00000000-0005-0000-0000-00007B080000}"/>
    <cellStyle name="Entrada 3 2 8" xfId="2044" xr:uid="{00000000-0005-0000-0000-00007C080000}"/>
    <cellStyle name="Entrada 3 2 9" xfId="2045" xr:uid="{00000000-0005-0000-0000-00007D080000}"/>
    <cellStyle name="Entrada 3 3" xfId="2046" xr:uid="{00000000-0005-0000-0000-00007E080000}"/>
    <cellStyle name="Entrada 3 4" xfId="2047" xr:uid="{00000000-0005-0000-0000-00007F080000}"/>
    <cellStyle name="Entrada 3 5" xfId="2048" xr:uid="{00000000-0005-0000-0000-000080080000}"/>
    <cellStyle name="Entrada 3 6" xfId="2049" xr:uid="{00000000-0005-0000-0000-000081080000}"/>
    <cellStyle name="Entrada 3 7" xfId="2050" xr:uid="{00000000-0005-0000-0000-000082080000}"/>
    <cellStyle name="Entrada 3 8" xfId="2051" xr:uid="{00000000-0005-0000-0000-000083080000}"/>
    <cellStyle name="Entrada 3 9" xfId="2052" xr:uid="{00000000-0005-0000-0000-000084080000}"/>
    <cellStyle name="Entrada 3_IFRS Consolidado" xfId="3484" xr:uid="{00000000-0005-0000-0000-000085080000}"/>
    <cellStyle name="Entrada 4" xfId="2053" xr:uid="{00000000-0005-0000-0000-000086080000}"/>
    <cellStyle name="Entrada 5" xfId="2054" xr:uid="{00000000-0005-0000-0000-000087080000}"/>
    <cellStyle name="Entrada 6" xfId="2055" xr:uid="{00000000-0005-0000-0000-000088080000}"/>
    <cellStyle name="Entrada 7" xfId="2056" xr:uid="{00000000-0005-0000-0000-000089080000}"/>
    <cellStyle name="Entrada 8" xfId="2057" xr:uid="{00000000-0005-0000-0000-00008A080000}"/>
    <cellStyle name="Entrada 9" xfId="2058" xr:uid="{00000000-0005-0000-0000-00008B080000}"/>
    <cellStyle name="Estilo 1" xfId="4" xr:uid="{00000000-0005-0000-0000-00008C080000}"/>
    <cellStyle name="Estilo 1 10" xfId="2059" xr:uid="{00000000-0005-0000-0000-00008D080000}"/>
    <cellStyle name="Estilo 1 11" xfId="2060" xr:uid="{00000000-0005-0000-0000-00008E080000}"/>
    <cellStyle name="Estilo 1 12" xfId="2061" xr:uid="{00000000-0005-0000-0000-00008F080000}"/>
    <cellStyle name="Estilo 1 13" xfId="2062" xr:uid="{00000000-0005-0000-0000-000090080000}"/>
    <cellStyle name="Estilo 1 14" xfId="5" xr:uid="{00000000-0005-0000-0000-000091080000}"/>
    <cellStyle name="Estilo 1 15" xfId="2063" xr:uid="{00000000-0005-0000-0000-000092080000}"/>
    <cellStyle name="Estilo 1 16" xfId="3464" xr:uid="{00000000-0005-0000-0000-000093080000}"/>
    <cellStyle name="Estilo 1 2" xfId="2064" xr:uid="{00000000-0005-0000-0000-000094080000}"/>
    <cellStyle name="Estilo 1 2 10" xfId="2065" xr:uid="{00000000-0005-0000-0000-000095080000}"/>
    <cellStyle name="Estilo 1 2 11" xfId="2066" xr:uid="{00000000-0005-0000-0000-000096080000}"/>
    <cellStyle name="Estilo 1 2 2" xfId="2067" xr:uid="{00000000-0005-0000-0000-000097080000}"/>
    <cellStyle name="Estilo 1 2 3" xfId="2068" xr:uid="{00000000-0005-0000-0000-000098080000}"/>
    <cellStyle name="Estilo 1 2 4" xfId="2069" xr:uid="{00000000-0005-0000-0000-000099080000}"/>
    <cellStyle name="Estilo 1 2 5" xfId="2070" xr:uid="{00000000-0005-0000-0000-00009A080000}"/>
    <cellStyle name="Estilo 1 2 6" xfId="2071" xr:uid="{00000000-0005-0000-0000-00009B080000}"/>
    <cellStyle name="Estilo 1 2 7" xfId="2072" xr:uid="{00000000-0005-0000-0000-00009C080000}"/>
    <cellStyle name="Estilo 1 2 8" xfId="2073" xr:uid="{00000000-0005-0000-0000-00009D080000}"/>
    <cellStyle name="Estilo 1 2 9" xfId="2074" xr:uid="{00000000-0005-0000-0000-00009E080000}"/>
    <cellStyle name="Estilo 1 3" xfId="2075" xr:uid="{00000000-0005-0000-0000-00009F080000}"/>
    <cellStyle name="Estilo 1 4" xfId="2076" xr:uid="{00000000-0005-0000-0000-0000A0080000}"/>
    <cellStyle name="Estilo 1 5" xfId="2077" xr:uid="{00000000-0005-0000-0000-0000A1080000}"/>
    <cellStyle name="Estilo 1 6" xfId="2078" xr:uid="{00000000-0005-0000-0000-0000A2080000}"/>
    <cellStyle name="Estilo 1 7" xfId="2079" xr:uid="{00000000-0005-0000-0000-0000A3080000}"/>
    <cellStyle name="Estilo 1 8" xfId="2080" xr:uid="{00000000-0005-0000-0000-0000A4080000}"/>
    <cellStyle name="Estilo 1 9" xfId="2081" xr:uid="{00000000-0005-0000-0000-0000A5080000}"/>
    <cellStyle name="Estilo 1_31-12-2011 Notas IFRS CENCOSUD" xfId="2082" xr:uid="{00000000-0005-0000-0000-0000A6080000}"/>
    <cellStyle name="Estilo 2" xfId="2083" xr:uid="{00000000-0005-0000-0000-0000A7080000}"/>
    <cellStyle name="Euro" xfId="2084" xr:uid="{00000000-0005-0000-0000-0000A8080000}"/>
    <cellStyle name="Euro 10" xfId="2085" xr:uid="{00000000-0005-0000-0000-0000A9080000}"/>
    <cellStyle name="Euro 11" xfId="2086" xr:uid="{00000000-0005-0000-0000-0000AA080000}"/>
    <cellStyle name="Euro 12" xfId="2087" xr:uid="{00000000-0005-0000-0000-0000AB080000}"/>
    <cellStyle name="Euro 13" xfId="2088" xr:uid="{00000000-0005-0000-0000-0000AC080000}"/>
    <cellStyle name="Euro 2" xfId="2089" xr:uid="{00000000-0005-0000-0000-0000AD080000}"/>
    <cellStyle name="Euro 2 10" xfId="2090" xr:uid="{00000000-0005-0000-0000-0000AE080000}"/>
    <cellStyle name="Euro 2 11" xfId="2091" xr:uid="{00000000-0005-0000-0000-0000AF080000}"/>
    <cellStyle name="Euro 2 2" xfId="2092" xr:uid="{00000000-0005-0000-0000-0000B0080000}"/>
    <cellStyle name="Euro 2 3" xfId="2093" xr:uid="{00000000-0005-0000-0000-0000B1080000}"/>
    <cellStyle name="Euro 2 4" xfId="2094" xr:uid="{00000000-0005-0000-0000-0000B2080000}"/>
    <cellStyle name="Euro 2 5" xfId="2095" xr:uid="{00000000-0005-0000-0000-0000B3080000}"/>
    <cellStyle name="Euro 2 6" xfId="2096" xr:uid="{00000000-0005-0000-0000-0000B4080000}"/>
    <cellStyle name="Euro 2 7" xfId="2097" xr:uid="{00000000-0005-0000-0000-0000B5080000}"/>
    <cellStyle name="Euro 2 8" xfId="2098" xr:uid="{00000000-0005-0000-0000-0000B6080000}"/>
    <cellStyle name="Euro 2 9" xfId="2099" xr:uid="{00000000-0005-0000-0000-0000B7080000}"/>
    <cellStyle name="Euro 3" xfId="2100" xr:uid="{00000000-0005-0000-0000-0000B8080000}"/>
    <cellStyle name="Euro 4" xfId="2101" xr:uid="{00000000-0005-0000-0000-0000B9080000}"/>
    <cellStyle name="Euro 5" xfId="2102" xr:uid="{00000000-0005-0000-0000-0000BA080000}"/>
    <cellStyle name="Euro 6" xfId="2103" xr:uid="{00000000-0005-0000-0000-0000BB080000}"/>
    <cellStyle name="Euro 7" xfId="2104" xr:uid="{00000000-0005-0000-0000-0000BC080000}"/>
    <cellStyle name="Euro 8" xfId="2105" xr:uid="{00000000-0005-0000-0000-0000BD080000}"/>
    <cellStyle name="Euro 9" xfId="2106" xr:uid="{00000000-0005-0000-0000-0000BE080000}"/>
    <cellStyle name="Euro_Carátula IFRS Foster Diciembre 2009" xfId="2107" xr:uid="{00000000-0005-0000-0000-0000BF080000}"/>
    <cellStyle name="Explanatory Text" xfId="2108" xr:uid="{00000000-0005-0000-0000-0000C0080000}"/>
    <cellStyle name="Explanatory Text 2" xfId="3635" xr:uid="{00000000-0005-0000-0000-0000C1080000}"/>
    <cellStyle name="F2" xfId="2109" xr:uid="{00000000-0005-0000-0000-0000C2080000}"/>
    <cellStyle name="F2 2" xfId="2110" xr:uid="{00000000-0005-0000-0000-0000C3080000}"/>
    <cellStyle name="F2 3" xfId="2111" xr:uid="{00000000-0005-0000-0000-0000C4080000}"/>
    <cellStyle name="F2 4" xfId="3636" xr:uid="{00000000-0005-0000-0000-0000C5080000}"/>
    <cellStyle name="F2_Activos LP" xfId="3485" xr:uid="{00000000-0005-0000-0000-0000C6080000}"/>
    <cellStyle name="F3" xfId="2112" xr:uid="{00000000-0005-0000-0000-0000C7080000}"/>
    <cellStyle name="F3 2" xfId="2113" xr:uid="{00000000-0005-0000-0000-0000C8080000}"/>
    <cellStyle name="F3 3" xfId="2114" xr:uid="{00000000-0005-0000-0000-0000C9080000}"/>
    <cellStyle name="F3 4" xfId="3637" xr:uid="{00000000-0005-0000-0000-0000CA080000}"/>
    <cellStyle name="F3_Activos LP" xfId="3486" xr:uid="{00000000-0005-0000-0000-0000CB080000}"/>
    <cellStyle name="F4" xfId="2115" xr:uid="{00000000-0005-0000-0000-0000CC080000}"/>
    <cellStyle name="F4 2" xfId="2116" xr:uid="{00000000-0005-0000-0000-0000CD080000}"/>
    <cellStyle name="F4 3" xfId="2117" xr:uid="{00000000-0005-0000-0000-0000CE080000}"/>
    <cellStyle name="F4 4" xfId="3638" xr:uid="{00000000-0005-0000-0000-0000CF080000}"/>
    <cellStyle name="F4_Activos LP" xfId="3487" xr:uid="{00000000-0005-0000-0000-0000D0080000}"/>
    <cellStyle name="F5" xfId="2118" xr:uid="{00000000-0005-0000-0000-0000D1080000}"/>
    <cellStyle name="F5 2" xfId="2119" xr:uid="{00000000-0005-0000-0000-0000D2080000}"/>
    <cellStyle name="F5 3" xfId="2120" xr:uid="{00000000-0005-0000-0000-0000D3080000}"/>
    <cellStyle name="F5 4" xfId="3639" xr:uid="{00000000-0005-0000-0000-0000D4080000}"/>
    <cellStyle name="F5_Activos LP" xfId="3488" xr:uid="{00000000-0005-0000-0000-0000D5080000}"/>
    <cellStyle name="F6" xfId="2121" xr:uid="{00000000-0005-0000-0000-0000D6080000}"/>
    <cellStyle name="F6 2" xfId="2122" xr:uid="{00000000-0005-0000-0000-0000D7080000}"/>
    <cellStyle name="F6 3" xfId="2123" xr:uid="{00000000-0005-0000-0000-0000D8080000}"/>
    <cellStyle name="F6 4" xfId="3640" xr:uid="{00000000-0005-0000-0000-0000D9080000}"/>
    <cellStyle name="F6_Activos LP" xfId="3489" xr:uid="{00000000-0005-0000-0000-0000DA080000}"/>
    <cellStyle name="F7" xfId="2124" xr:uid="{00000000-0005-0000-0000-0000DB080000}"/>
    <cellStyle name="F7 2" xfId="2125" xr:uid="{00000000-0005-0000-0000-0000DC080000}"/>
    <cellStyle name="F7 3" xfId="2126" xr:uid="{00000000-0005-0000-0000-0000DD080000}"/>
    <cellStyle name="F7 4" xfId="3641" xr:uid="{00000000-0005-0000-0000-0000DE080000}"/>
    <cellStyle name="F7_Activos LP" xfId="3490" xr:uid="{00000000-0005-0000-0000-0000DF080000}"/>
    <cellStyle name="F8" xfId="2127" xr:uid="{00000000-0005-0000-0000-0000E0080000}"/>
    <cellStyle name="F8 - Estilo5" xfId="2128" xr:uid="{00000000-0005-0000-0000-0000E1080000}"/>
    <cellStyle name="F8 2" xfId="2129" xr:uid="{00000000-0005-0000-0000-0000E2080000}"/>
    <cellStyle name="F8 3" xfId="2130" xr:uid="{00000000-0005-0000-0000-0000E3080000}"/>
    <cellStyle name="F8 4" xfId="3642" xr:uid="{00000000-0005-0000-0000-0000E4080000}"/>
    <cellStyle name="F8 5" xfId="3681" xr:uid="{00000000-0005-0000-0000-0000E5080000}"/>
    <cellStyle name="F8_201003 Consolidación Brasil en cuenta homologada" xfId="2131" xr:uid="{00000000-0005-0000-0000-0000E6080000}"/>
    <cellStyle name="Fecha" xfId="2132" xr:uid="{00000000-0005-0000-0000-0000E7080000}"/>
    <cellStyle name="FECHA 10" xfId="2133" xr:uid="{00000000-0005-0000-0000-0000E8080000}"/>
    <cellStyle name="FECHA 11" xfId="2134" xr:uid="{00000000-0005-0000-0000-0000E9080000}"/>
    <cellStyle name="Fecha 12" xfId="3643" xr:uid="{00000000-0005-0000-0000-0000EA080000}"/>
    <cellStyle name="Fecha 13" xfId="3682" xr:uid="{00000000-0005-0000-0000-0000EB080000}"/>
    <cellStyle name="FECHA 2" xfId="2135" xr:uid="{00000000-0005-0000-0000-0000EC080000}"/>
    <cellStyle name="FECHA 3" xfId="2136" xr:uid="{00000000-0005-0000-0000-0000ED080000}"/>
    <cellStyle name="FECHA 4" xfId="2137" xr:uid="{00000000-0005-0000-0000-0000EE080000}"/>
    <cellStyle name="FECHA 5" xfId="2138" xr:uid="{00000000-0005-0000-0000-0000EF080000}"/>
    <cellStyle name="FECHA 6" xfId="2139" xr:uid="{00000000-0005-0000-0000-0000F0080000}"/>
    <cellStyle name="FECHA 7" xfId="2140" xr:uid="{00000000-0005-0000-0000-0000F1080000}"/>
    <cellStyle name="FECHA 8" xfId="2141" xr:uid="{00000000-0005-0000-0000-0000F2080000}"/>
    <cellStyle name="FECHA 9" xfId="2142" xr:uid="{00000000-0005-0000-0000-0000F3080000}"/>
    <cellStyle name="Fijo" xfId="2143" xr:uid="{00000000-0005-0000-0000-0000F4080000}"/>
    <cellStyle name="Fijo 2" xfId="2144" xr:uid="{00000000-0005-0000-0000-0000F5080000}"/>
    <cellStyle name="Fijo 3" xfId="2145" xr:uid="{00000000-0005-0000-0000-0000F6080000}"/>
    <cellStyle name="Fijo_Activos LP" xfId="3491" xr:uid="{00000000-0005-0000-0000-0000F7080000}"/>
    <cellStyle name="Financiero" xfId="2146" xr:uid="{00000000-0005-0000-0000-0000F8080000}"/>
    <cellStyle name="Financiero 2" xfId="2147" xr:uid="{00000000-0005-0000-0000-0000F9080000}"/>
    <cellStyle name="Financiero 3" xfId="2148" xr:uid="{00000000-0005-0000-0000-0000FA080000}"/>
    <cellStyle name="Financiero_Activos LP" xfId="3492" xr:uid="{00000000-0005-0000-0000-0000FB080000}"/>
    <cellStyle name="Fixed" xfId="2149" xr:uid="{00000000-0005-0000-0000-0000FC080000}"/>
    <cellStyle name="Fixed 2" xfId="2150" xr:uid="{00000000-0005-0000-0000-0000FD080000}"/>
    <cellStyle name="Fixed 3" xfId="2151" xr:uid="{00000000-0005-0000-0000-0000FE080000}"/>
    <cellStyle name="forms" xfId="2152" xr:uid="{00000000-0005-0000-0000-0000FF080000}"/>
    <cellStyle name="Good" xfId="2153" xr:uid="{00000000-0005-0000-0000-000000090000}"/>
    <cellStyle name="Good 2" xfId="3644" xr:uid="{00000000-0005-0000-0000-000001090000}"/>
    <cellStyle name="Grey" xfId="2154" xr:uid="{00000000-0005-0000-0000-000002090000}"/>
    <cellStyle name="Grey 2" xfId="2155" xr:uid="{00000000-0005-0000-0000-000003090000}"/>
    <cellStyle name="Grey 3" xfId="2156" xr:uid="{00000000-0005-0000-0000-000004090000}"/>
    <cellStyle name="Header1" xfId="2157" xr:uid="{00000000-0005-0000-0000-000005090000}"/>
    <cellStyle name="Header2" xfId="2158" xr:uid="{00000000-0005-0000-0000-000006090000}"/>
    <cellStyle name="Heading" xfId="2159" xr:uid="{00000000-0005-0000-0000-000007090000}"/>
    <cellStyle name="Heading 1" xfId="2160" xr:uid="{00000000-0005-0000-0000-000008090000}"/>
    <cellStyle name="Heading 1 2" xfId="3645" xr:uid="{00000000-0005-0000-0000-000009090000}"/>
    <cellStyle name="Heading 2" xfId="2161" xr:uid="{00000000-0005-0000-0000-00000A090000}"/>
    <cellStyle name="Heading 2 2" xfId="3646" xr:uid="{00000000-0005-0000-0000-00000B090000}"/>
    <cellStyle name="Heading 3" xfId="2162" xr:uid="{00000000-0005-0000-0000-00000C090000}"/>
    <cellStyle name="Heading 3 2" xfId="3647" xr:uid="{00000000-0005-0000-0000-00000D090000}"/>
    <cellStyle name="Heading 4" xfId="2163" xr:uid="{00000000-0005-0000-0000-00000E090000}"/>
    <cellStyle name="Heading 4 2" xfId="3648" xr:uid="{00000000-0005-0000-0000-00000F090000}"/>
    <cellStyle name="Heading No Underline" xfId="2164" xr:uid="{00000000-0005-0000-0000-000010090000}"/>
    <cellStyle name="Heading No Underline 2" xfId="2165" xr:uid="{00000000-0005-0000-0000-000011090000}"/>
    <cellStyle name="Heading No Underline 3" xfId="2166" xr:uid="{00000000-0005-0000-0000-000012090000}"/>
    <cellStyle name="Heading With Underline" xfId="2167" xr:uid="{00000000-0005-0000-0000-000013090000}"/>
    <cellStyle name="Heading With Underline 2" xfId="2168" xr:uid="{00000000-0005-0000-0000-000014090000}"/>
    <cellStyle name="Heading With Underline 3" xfId="2169" xr:uid="{00000000-0005-0000-0000-000015090000}"/>
    <cellStyle name="Heading_DDJJ Disco 2002 Rectificativa" xfId="2170" xr:uid="{00000000-0005-0000-0000-000016090000}"/>
    <cellStyle name="Hipervínculo" xfId="3686" builtinId="8"/>
    <cellStyle name="Hipervínculo 2" xfId="3649" xr:uid="{00000000-0005-0000-0000-000017090000}"/>
    <cellStyle name="HK$#,##0" xfId="2171" xr:uid="{00000000-0005-0000-0000-000018090000}"/>
    <cellStyle name="HK$#,##0.00" xfId="2172" xr:uid="{00000000-0005-0000-0000-000019090000}"/>
    <cellStyle name="Hyperlink_Anexo at 2005 Jumbo Adm Temuco(25 abril)" xfId="2173" xr:uid="{00000000-0005-0000-0000-00001A090000}"/>
    <cellStyle name="IEF" xfId="2174" xr:uid="{00000000-0005-0000-0000-00001B090000}"/>
    <cellStyle name="Impsat" xfId="2175" xr:uid="{00000000-0005-0000-0000-00001C090000}"/>
    <cellStyle name="Impsat 2" xfId="2176" xr:uid="{00000000-0005-0000-0000-00001D090000}"/>
    <cellStyle name="Impsat 3" xfId="2177" xr:uid="{00000000-0005-0000-0000-00001E090000}"/>
    <cellStyle name="Incorrecto 10" xfId="2178" xr:uid="{00000000-0005-0000-0000-00001F090000}"/>
    <cellStyle name="Incorrecto 11" xfId="2179" xr:uid="{00000000-0005-0000-0000-000020090000}"/>
    <cellStyle name="Incorrecto 12" xfId="2180" xr:uid="{00000000-0005-0000-0000-000021090000}"/>
    <cellStyle name="Incorrecto 13" xfId="2181" xr:uid="{00000000-0005-0000-0000-000022090000}"/>
    <cellStyle name="Incorrecto 14" xfId="2182" xr:uid="{00000000-0005-0000-0000-000023090000}"/>
    <cellStyle name="Incorrecto 15" xfId="2183" xr:uid="{00000000-0005-0000-0000-000024090000}"/>
    <cellStyle name="Incorrecto 16" xfId="2184" xr:uid="{00000000-0005-0000-0000-000025090000}"/>
    <cellStyle name="Incorrecto 2" xfId="2185" xr:uid="{00000000-0005-0000-0000-000026090000}"/>
    <cellStyle name="Incorrecto 2 10" xfId="2186" xr:uid="{00000000-0005-0000-0000-000027090000}"/>
    <cellStyle name="Incorrecto 2 11" xfId="2187" xr:uid="{00000000-0005-0000-0000-000028090000}"/>
    <cellStyle name="Incorrecto 2 12" xfId="2188" xr:uid="{00000000-0005-0000-0000-000029090000}"/>
    <cellStyle name="Incorrecto 2 2" xfId="2189" xr:uid="{00000000-0005-0000-0000-00002A090000}"/>
    <cellStyle name="Incorrecto 2 2 10" xfId="2190" xr:uid="{00000000-0005-0000-0000-00002B090000}"/>
    <cellStyle name="Incorrecto 2 2 11" xfId="2191" xr:uid="{00000000-0005-0000-0000-00002C090000}"/>
    <cellStyle name="Incorrecto 2 2 2" xfId="2192" xr:uid="{00000000-0005-0000-0000-00002D090000}"/>
    <cellStyle name="Incorrecto 2 2 3" xfId="2193" xr:uid="{00000000-0005-0000-0000-00002E090000}"/>
    <cellStyle name="Incorrecto 2 2 4" xfId="2194" xr:uid="{00000000-0005-0000-0000-00002F090000}"/>
    <cellStyle name="Incorrecto 2 2 5" xfId="2195" xr:uid="{00000000-0005-0000-0000-000030090000}"/>
    <cellStyle name="Incorrecto 2 2 6" xfId="2196" xr:uid="{00000000-0005-0000-0000-000031090000}"/>
    <cellStyle name="Incorrecto 2 2 7" xfId="2197" xr:uid="{00000000-0005-0000-0000-000032090000}"/>
    <cellStyle name="Incorrecto 2 2 8" xfId="2198" xr:uid="{00000000-0005-0000-0000-000033090000}"/>
    <cellStyle name="Incorrecto 2 2 9" xfId="2199" xr:uid="{00000000-0005-0000-0000-000034090000}"/>
    <cellStyle name="Incorrecto 2 3" xfId="2200" xr:uid="{00000000-0005-0000-0000-000035090000}"/>
    <cellStyle name="Incorrecto 2 4" xfId="2201" xr:uid="{00000000-0005-0000-0000-000036090000}"/>
    <cellStyle name="Incorrecto 2 5" xfId="2202" xr:uid="{00000000-0005-0000-0000-000037090000}"/>
    <cellStyle name="Incorrecto 2 6" xfId="2203" xr:uid="{00000000-0005-0000-0000-000038090000}"/>
    <cellStyle name="Incorrecto 2 7" xfId="2204" xr:uid="{00000000-0005-0000-0000-000039090000}"/>
    <cellStyle name="Incorrecto 2 8" xfId="2205" xr:uid="{00000000-0005-0000-0000-00003A090000}"/>
    <cellStyle name="Incorrecto 2 9" xfId="2206" xr:uid="{00000000-0005-0000-0000-00003B090000}"/>
    <cellStyle name="Incorrecto 3" xfId="2207" xr:uid="{00000000-0005-0000-0000-00003C090000}"/>
    <cellStyle name="Incorrecto 3 10" xfId="2208" xr:uid="{00000000-0005-0000-0000-00003D090000}"/>
    <cellStyle name="Incorrecto 3 11" xfId="2209" xr:uid="{00000000-0005-0000-0000-00003E090000}"/>
    <cellStyle name="Incorrecto 3 12" xfId="2210" xr:uid="{00000000-0005-0000-0000-00003F090000}"/>
    <cellStyle name="Incorrecto 3 2" xfId="2211" xr:uid="{00000000-0005-0000-0000-000040090000}"/>
    <cellStyle name="Incorrecto 3 2 10" xfId="2212" xr:uid="{00000000-0005-0000-0000-000041090000}"/>
    <cellStyle name="Incorrecto 3 2 11" xfId="2213" xr:uid="{00000000-0005-0000-0000-000042090000}"/>
    <cellStyle name="Incorrecto 3 2 2" xfId="2214" xr:uid="{00000000-0005-0000-0000-000043090000}"/>
    <cellStyle name="Incorrecto 3 2 3" xfId="2215" xr:uid="{00000000-0005-0000-0000-000044090000}"/>
    <cellStyle name="Incorrecto 3 2 4" xfId="2216" xr:uid="{00000000-0005-0000-0000-000045090000}"/>
    <cellStyle name="Incorrecto 3 2 5" xfId="2217" xr:uid="{00000000-0005-0000-0000-000046090000}"/>
    <cellStyle name="Incorrecto 3 2 6" xfId="2218" xr:uid="{00000000-0005-0000-0000-000047090000}"/>
    <cellStyle name="Incorrecto 3 2 7" xfId="2219" xr:uid="{00000000-0005-0000-0000-000048090000}"/>
    <cellStyle name="Incorrecto 3 2 8" xfId="2220" xr:uid="{00000000-0005-0000-0000-000049090000}"/>
    <cellStyle name="Incorrecto 3 2 9" xfId="2221" xr:uid="{00000000-0005-0000-0000-00004A090000}"/>
    <cellStyle name="Incorrecto 3 3" xfId="2222" xr:uid="{00000000-0005-0000-0000-00004B090000}"/>
    <cellStyle name="Incorrecto 3 4" xfId="2223" xr:uid="{00000000-0005-0000-0000-00004C090000}"/>
    <cellStyle name="Incorrecto 3 5" xfId="2224" xr:uid="{00000000-0005-0000-0000-00004D090000}"/>
    <cellStyle name="Incorrecto 3 6" xfId="2225" xr:uid="{00000000-0005-0000-0000-00004E090000}"/>
    <cellStyle name="Incorrecto 3 7" xfId="2226" xr:uid="{00000000-0005-0000-0000-00004F090000}"/>
    <cellStyle name="Incorrecto 3 8" xfId="2227" xr:uid="{00000000-0005-0000-0000-000050090000}"/>
    <cellStyle name="Incorrecto 3 9" xfId="2228" xr:uid="{00000000-0005-0000-0000-000051090000}"/>
    <cellStyle name="Incorrecto 4" xfId="2229" xr:uid="{00000000-0005-0000-0000-000052090000}"/>
    <cellStyle name="Incorrecto 5" xfId="2230" xr:uid="{00000000-0005-0000-0000-000053090000}"/>
    <cellStyle name="Incorrecto 6" xfId="2231" xr:uid="{00000000-0005-0000-0000-000054090000}"/>
    <cellStyle name="Incorrecto 7" xfId="2232" xr:uid="{00000000-0005-0000-0000-000055090000}"/>
    <cellStyle name="Incorrecto 8" xfId="2233" xr:uid="{00000000-0005-0000-0000-000056090000}"/>
    <cellStyle name="Incorrecto 9" xfId="2234" xr:uid="{00000000-0005-0000-0000-000057090000}"/>
    <cellStyle name="Indent" xfId="2235" xr:uid="{00000000-0005-0000-0000-000058090000}"/>
    <cellStyle name="Input" xfId="2236" xr:uid="{00000000-0005-0000-0000-000059090000}"/>
    <cellStyle name="Input [yellow]" xfId="2237" xr:uid="{00000000-0005-0000-0000-00005A090000}"/>
    <cellStyle name="Input [yellow] 2" xfId="2238" xr:uid="{00000000-0005-0000-0000-00005B090000}"/>
    <cellStyle name="Input [yellow] 3" xfId="2239" xr:uid="{00000000-0005-0000-0000-00005C090000}"/>
    <cellStyle name="Input 2" xfId="3650" xr:uid="{00000000-0005-0000-0000-00005D090000}"/>
    <cellStyle name="Input 3" xfId="3683" xr:uid="{00000000-0005-0000-0000-00005E090000}"/>
    <cellStyle name="Input Cells" xfId="2240" xr:uid="{00000000-0005-0000-0000-00005F090000}"/>
    <cellStyle name="Input_Adm central" xfId="3651" xr:uid="{00000000-0005-0000-0000-000060090000}"/>
    <cellStyle name="InputPct" xfId="2241" xr:uid="{00000000-0005-0000-0000-000061090000}"/>
    <cellStyle name="Integer" xfId="2242" xr:uid="{00000000-0005-0000-0000-000062090000}"/>
    <cellStyle name="Item" xfId="2243" xr:uid="{00000000-0005-0000-0000-000063090000}"/>
    <cellStyle name="ItemTypeClass" xfId="2244" xr:uid="{00000000-0005-0000-0000-000064090000}"/>
    <cellStyle name="Komórka połączona" xfId="2245" xr:uid="{00000000-0005-0000-0000-000065090000}"/>
    <cellStyle name="Komórka zaznaczona" xfId="2246" xr:uid="{00000000-0005-0000-0000-000066090000}"/>
    <cellStyle name="l]_x000d__x000a_Path=M:\RIOCEN01_x000d__x000a_Name=Carlos Emilio Brousse_x000d__x000a_DDEApps=nsf,nsg,nsh,ntf,ns2,ors,org_x000d__x000a_SmartIcons=Todos_x000d__x000a_" xfId="2247" xr:uid="{00000000-0005-0000-0000-000067090000}"/>
    <cellStyle name="l]_x000d__x000a_Path=M:\RIOCEN01_x000d__x000a_Name=Carlos Emilio Brousse_x000d__x000a_DDEApps=nsf,nsg,nsh,ntf,ns2,ors,org_x000d__x000a_SmartIcons=Todos_x000d__x000a_ 2" xfId="2248" xr:uid="{00000000-0005-0000-0000-000068090000}"/>
    <cellStyle name="l]_x000d__x000a_Path=M:\RIOCEN01_x000d__x000a_Name=Carlos Emilio Brousse_x000d__x000a_DDEApps=nsf,nsg,nsh,ntf,ns2,ors,org_x000d__x000a_SmartIcons=Todos_x000d__x000a_ 3" xfId="2249" xr:uid="{00000000-0005-0000-0000-000069090000}"/>
    <cellStyle name="l]_x000d__x000a_Path=M:\RIOCEN01_x000d__x000a_Name=Carlos Emilio Brousse_x000d__x000a_DDEApps=nsf,nsg,nsh,ntf,ns2,ors,org_x000d__x000a_SmartIcons=Todos_x000d__x000a__Activos LP" xfId="3493" xr:uid="{00000000-0005-0000-0000-00006A090000}"/>
    <cellStyle name="Linha" xfId="2250" xr:uid="{00000000-0005-0000-0000-00006B090000}"/>
    <cellStyle name="Link Currency (0)" xfId="2251" xr:uid="{00000000-0005-0000-0000-00006C090000}"/>
    <cellStyle name="Link Currency (2)" xfId="2252" xr:uid="{00000000-0005-0000-0000-00006D090000}"/>
    <cellStyle name="Link Units (0)" xfId="2253" xr:uid="{00000000-0005-0000-0000-00006E090000}"/>
    <cellStyle name="Link Units (1)" xfId="2254" xr:uid="{00000000-0005-0000-0000-00006F090000}"/>
    <cellStyle name="Link Units (2)" xfId="2255" xr:uid="{00000000-0005-0000-0000-000070090000}"/>
    <cellStyle name="Linked Cell" xfId="2256" xr:uid="{00000000-0005-0000-0000-000071090000}"/>
    <cellStyle name="Linked Cell 2" xfId="3652" xr:uid="{00000000-0005-0000-0000-000072090000}"/>
    <cellStyle name="Linked Cells" xfId="2257" xr:uid="{00000000-0005-0000-0000-000073090000}"/>
    <cellStyle name="LinkedData" xfId="2258" xr:uid="{00000000-0005-0000-0000-000074090000}"/>
    <cellStyle name="M" xfId="2259" xr:uid="{00000000-0005-0000-0000-000075090000}"/>
    <cellStyle name="MainHead" xfId="2260" xr:uid="{00000000-0005-0000-0000-000076090000}"/>
    <cellStyle name="MainHead 2" xfId="2261" xr:uid="{00000000-0005-0000-0000-000077090000}"/>
    <cellStyle name="MainHead 3" xfId="2262" xr:uid="{00000000-0005-0000-0000-000078090000}"/>
    <cellStyle name="Millares" xfId="1" builtinId="3"/>
    <cellStyle name="Millares [0]" xfId="3685" builtinId="6"/>
    <cellStyle name="Millares 10" xfId="3524" xr:uid="{00000000-0005-0000-0000-00007B090000}"/>
    <cellStyle name="Millares 2" xfId="7" xr:uid="{00000000-0005-0000-0000-00007C090000}"/>
    <cellStyle name="Millares 2 10" xfId="2263" xr:uid="{00000000-0005-0000-0000-00007D090000}"/>
    <cellStyle name="Millares 2 11" xfId="2264" xr:uid="{00000000-0005-0000-0000-00007E090000}"/>
    <cellStyle name="Millares 2 12" xfId="3653" xr:uid="{00000000-0005-0000-0000-00007F090000}"/>
    <cellStyle name="Millares 2 2" xfId="2265" xr:uid="{00000000-0005-0000-0000-000080090000}"/>
    <cellStyle name="Millares 2 3" xfId="2266" xr:uid="{00000000-0005-0000-0000-000081090000}"/>
    <cellStyle name="Millares 2 4" xfId="2267" xr:uid="{00000000-0005-0000-0000-000082090000}"/>
    <cellStyle name="Millares 2 5" xfId="2268" xr:uid="{00000000-0005-0000-0000-000083090000}"/>
    <cellStyle name="Millares 2 6" xfId="2269" xr:uid="{00000000-0005-0000-0000-000084090000}"/>
    <cellStyle name="Millares 2 7" xfId="2270" xr:uid="{00000000-0005-0000-0000-000085090000}"/>
    <cellStyle name="Millares 2 8" xfId="2271" xr:uid="{00000000-0005-0000-0000-000086090000}"/>
    <cellStyle name="Millares 2 9" xfId="2272" xr:uid="{00000000-0005-0000-0000-000087090000}"/>
    <cellStyle name="Millares 3" xfId="2273" xr:uid="{00000000-0005-0000-0000-000088090000}"/>
    <cellStyle name="Millares 3 10" xfId="2274" xr:uid="{00000000-0005-0000-0000-000089090000}"/>
    <cellStyle name="Millares 3 11" xfId="2275" xr:uid="{00000000-0005-0000-0000-00008A090000}"/>
    <cellStyle name="Millares 3 12" xfId="3654" xr:uid="{00000000-0005-0000-0000-00008B090000}"/>
    <cellStyle name="Millares 3 2" xfId="2276" xr:uid="{00000000-0005-0000-0000-00008C090000}"/>
    <cellStyle name="Millares 3 3" xfId="2277" xr:uid="{00000000-0005-0000-0000-00008D090000}"/>
    <cellStyle name="Millares 3 4" xfId="2278" xr:uid="{00000000-0005-0000-0000-00008E090000}"/>
    <cellStyle name="Millares 3 5" xfId="2279" xr:uid="{00000000-0005-0000-0000-00008F090000}"/>
    <cellStyle name="Millares 3 6" xfId="2280" xr:uid="{00000000-0005-0000-0000-000090090000}"/>
    <cellStyle name="Millares 3 7" xfId="2281" xr:uid="{00000000-0005-0000-0000-000091090000}"/>
    <cellStyle name="Millares 3 8" xfId="2282" xr:uid="{00000000-0005-0000-0000-000092090000}"/>
    <cellStyle name="Millares 3 9" xfId="2283" xr:uid="{00000000-0005-0000-0000-000093090000}"/>
    <cellStyle name="Millares 4" xfId="2284" xr:uid="{00000000-0005-0000-0000-000094090000}"/>
    <cellStyle name="Millares 4 2" xfId="3655" xr:uid="{00000000-0005-0000-0000-000095090000}"/>
    <cellStyle name="Millares 5" xfId="2285" xr:uid="{00000000-0005-0000-0000-000096090000}"/>
    <cellStyle name="Millares 5 2" xfId="3656" xr:uid="{00000000-0005-0000-0000-000097090000}"/>
    <cellStyle name="Millares 6" xfId="2286" xr:uid="{00000000-0005-0000-0000-000098090000}"/>
    <cellStyle name="Millares 6 2" xfId="3657" xr:uid="{00000000-0005-0000-0000-000099090000}"/>
    <cellStyle name="Millares 7" xfId="2287" xr:uid="{00000000-0005-0000-0000-00009A090000}"/>
    <cellStyle name="Millares 7 2" xfId="3658" xr:uid="{00000000-0005-0000-0000-00009B090000}"/>
    <cellStyle name="Millares 8" xfId="2288" xr:uid="{00000000-0005-0000-0000-00009C090000}"/>
    <cellStyle name="Millares 9" xfId="2289" xr:uid="{00000000-0005-0000-0000-00009D090000}"/>
    <cellStyle name="Milliers [0]_!!!GO" xfId="2290" xr:uid="{00000000-0005-0000-0000-00009E090000}"/>
    <cellStyle name="Milliers_!!!GO" xfId="2291" xr:uid="{00000000-0005-0000-0000-00009F090000}"/>
    <cellStyle name="Moeda [0]_AF Reports - 0699 Brasil" xfId="2292" xr:uid="{00000000-0005-0000-0000-0000A0090000}"/>
    <cellStyle name="Moeda_AF Reports - 0699 Brasil" xfId="2293" xr:uid="{00000000-0005-0000-0000-0000A1090000}"/>
    <cellStyle name="Moneda 7" xfId="3659" xr:uid="{00000000-0005-0000-0000-0000A2090000}"/>
    <cellStyle name="Moneda0" xfId="2294" xr:uid="{00000000-0005-0000-0000-0000A3090000}"/>
    <cellStyle name="Monétaire [0]_!!!GO" xfId="2295" xr:uid="{00000000-0005-0000-0000-0000A4090000}"/>
    <cellStyle name="Monétaire_!!!GO" xfId="2296" xr:uid="{00000000-0005-0000-0000-0000A5090000}"/>
    <cellStyle name="Monetario" xfId="2297" xr:uid="{00000000-0005-0000-0000-0000A6090000}"/>
    <cellStyle name="Monetario 2" xfId="2298" xr:uid="{00000000-0005-0000-0000-0000A7090000}"/>
    <cellStyle name="Monetario 3" xfId="2299" xr:uid="{00000000-0005-0000-0000-0000A8090000}"/>
    <cellStyle name="Monetario_Activos LP" xfId="3494" xr:uid="{00000000-0005-0000-0000-0000A9090000}"/>
    <cellStyle name="Monetario0" xfId="2300" xr:uid="{00000000-0005-0000-0000-0000AA090000}"/>
    <cellStyle name="Monetario0 10" xfId="2301" xr:uid="{00000000-0005-0000-0000-0000AB090000}"/>
    <cellStyle name="Monetario0 11" xfId="2302" xr:uid="{00000000-0005-0000-0000-0000AC090000}"/>
    <cellStyle name="Monetario0 12" xfId="2303" xr:uid="{00000000-0005-0000-0000-0000AD090000}"/>
    <cellStyle name="Monetario0 2" xfId="2304" xr:uid="{00000000-0005-0000-0000-0000AE090000}"/>
    <cellStyle name="Monetario0 3" xfId="2305" xr:uid="{00000000-0005-0000-0000-0000AF090000}"/>
    <cellStyle name="Monetario0 4" xfId="2306" xr:uid="{00000000-0005-0000-0000-0000B0090000}"/>
    <cellStyle name="Monetario0 5" xfId="2307" xr:uid="{00000000-0005-0000-0000-0000B1090000}"/>
    <cellStyle name="Monetario0 6" xfId="2308" xr:uid="{00000000-0005-0000-0000-0000B2090000}"/>
    <cellStyle name="Monetario0 7" xfId="2309" xr:uid="{00000000-0005-0000-0000-0000B3090000}"/>
    <cellStyle name="Monetario0 8" xfId="2310" xr:uid="{00000000-0005-0000-0000-0000B4090000}"/>
    <cellStyle name="Monetario0 9" xfId="2311" xr:uid="{00000000-0005-0000-0000-0000B5090000}"/>
    <cellStyle name="Nagłówek 1" xfId="2312" xr:uid="{00000000-0005-0000-0000-0000B6090000}"/>
    <cellStyle name="Nagłówek 2" xfId="2313" xr:uid="{00000000-0005-0000-0000-0000B7090000}"/>
    <cellStyle name="Nagłówek 3" xfId="2314" xr:uid="{00000000-0005-0000-0000-0000B8090000}"/>
    <cellStyle name="Nagłówek 4" xfId="2315" xr:uid="{00000000-0005-0000-0000-0000B9090000}"/>
    <cellStyle name="Neutra" xfId="2316" xr:uid="{00000000-0005-0000-0000-0000BA090000}"/>
    <cellStyle name="Neutral 10" xfId="2317" xr:uid="{00000000-0005-0000-0000-0000BB090000}"/>
    <cellStyle name="Neutral 11" xfId="2318" xr:uid="{00000000-0005-0000-0000-0000BC090000}"/>
    <cellStyle name="Neutral 12" xfId="2319" xr:uid="{00000000-0005-0000-0000-0000BD090000}"/>
    <cellStyle name="Neutral 2" xfId="2320" xr:uid="{00000000-0005-0000-0000-0000BE090000}"/>
    <cellStyle name="Neutral 2 10" xfId="2321" xr:uid="{00000000-0005-0000-0000-0000BF090000}"/>
    <cellStyle name="Neutral 2 11" xfId="2322" xr:uid="{00000000-0005-0000-0000-0000C0090000}"/>
    <cellStyle name="Neutral 2 2" xfId="2323" xr:uid="{00000000-0005-0000-0000-0000C1090000}"/>
    <cellStyle name="Neutral 2 3" xfId="2324" xr:uid="{00000000-0005-0000-0000-0000C2090000}"/>
    <cellStyle name="Neutral 2 4" xfId="2325" xr:uid="{00000000-0005-0000-0000-0000C3090000}"/>
    <cellStyle name="Neutral 2 5" xfId="2326" xr:uid="{00000000-0005-0000-0000-0000C4090000}"/>
    <cellStyle name="Neutral 2 6" xfId="2327" xr:uid="{00000000-0005-0000-0000-0000C5090000}"/>
    <cellStyle name="Neutral 2 7" xfId="2328" xr:uid="{00000000-0005-0000-0000-0000C6090000}"/>
    <cellStyle name="Neutral 2 8" xfId="2329" xr:uid="{00000000-0005-0000-0000-0000C7090000}"/>
    <cellStyle name="Neutral 2 9" xfId="2330" xr:uid="{00000000-0005-0000-0000-0000C8090000}"/>
    <cellStyle name="Neutral 3" xfId="2331" xr:uid="{00000000-0005-0000-0000-0000C9090000}"/>
    <cellStyle name="Neutral 4" xfId="2332" xr:uid="{00000000-0005-0000-0000-0000CA090000}"/>
    <cellStyle name="Neutral 5" xfId="2333" xr:uid="{00000000-0005-0000-0000-0000CB090000}"/>
    <cellStyle name="Neutral 6" xfId="2334" xr:uid="{00000000-0005-0000-0000-0000CC090000}"/>
    <cellStyle name="Neutral 7" xfId="2335" xr:uid="{00000000-0005-0000-0000-0000CD090000}"/>
    <cellStyle name="Neutral 8" xfId="2336" xr:uid="{00000000-0005-0000-0000-0000CE090000}"/>
    <cellStyle name="Neutral 9" xfId="2337" xr:uid="{00000000-0005-0000-0000-0000CF090000}"/>
    <cellStyle name="Neutralne" xfId="2338" xr:uid="{00000000-0005-0000-0000-0000D0090000}"/>
    <cellStyle name="no dec" xfId="2339" xr:uid="{00000000-0005-0000-0000-0000D1090000}"/>
    <cellStyle name="no dec 2" xfId="2340" xr:uid="{00000000-0005-0000-0000-0000D2090000}"/>
    <cellStyle name="no dec 3" xfId="2341" xr:uid="{00000000-0005-0000-0000-0000D3090000}"/>
    <cellStyle name="No-definido" xfId="2342" xr:uid="{00000000-0005-0000-0000-0000D4090000}"/>
    <cellStyle name="No-definido 2" xfId="2343" xr:uid="{00000000-0005-0000-0000-0000D5090000}"/>
    <cellStyle name="No-definido 3" xfId="2344" xr:uid="{00000000-0005-0000-0000-0000D6090000}"/>
    <cellStyle name="No-definido_Activos LP" xfId="3495" xr:uid="{00000000-0005-0000-0000-0000D7090000}"/>
    <cellStyle name="Normal" xfId="0" builtinId="0"/>
    <cellStyle name="Normal - Style1" xfId="2345" xr:uid="{00000000-0005-0000-0000-0000D9090000}"/>
    <cellStyle name="Normal - Style1 10" xfId="2346" xr:uid="{00000000-0005-0000-0000-0000DA090000}"/>
    <cellStyle name="Normal - Style1 11" xfId="2347" xr:uid="{00000000-0005-0000-0000-0000DB090000}"/>
    <cellStyle name="Normal - Style1 2" xfId="2348" xr:uid="{00000000-0005-0000-0000-0000DC090000}"/>
    <cellStyle name="Normal - Style1 3" xfId="2349" xr:uid="{00000000-0005-0000-0000-0000DD090000}"/>
    <cellStyle name="Normal - Style1 4" xfId="2350" xr:uid="{00000000-0005-0000-0000-0000DE090000}"/>
    <cellStyle name="Normal - Style1 5" xfId="2351" xr:uid="{00000000-0005-0000-0000-0000DF090000}"/>
    <cellStyle name="Normal - Style1 6" xfId="2352" xr:uid="{00000000-0005-0000-0000-0000E0090000}"/>
    <cellStyle name="Normal - Style1 7" xfId="2353" xr:uid="{00000000-0005-0000-0000-0000E1090000}"/>
    <cellStyle name="Normal - Style1 8" xfId="2354" xr:uid="{00000000-0005-0000-0000-0000E2090000}"/>
    <cellStyle name="Normal - Style1 9" xfId="2355" xr:uid="{00000000-0005-0000-0000-0000E3090000}"/>
    <cellStyle name="Normal 10" xfId="3463" xr:uid="{00000000-0005-0000-0000-0000E4090000}"/>
    <cellStyle name="Normal 12" xfId="2356" xr:uid="{00000000-0005-0000-0000-0000E5090000}"/>
    <cellStyle name="Normal 127" xfId="3660" xr:uid="{00000000-0005-0000-0000-0000E6090000}"/>
    <cellStyle name="Normal 18" xfId="2357" xr:uid="{00000000-0005-0000-0000-0000E7090000}"/>
    <cellStyle name="Normal 2" xfId="2" xr:uid="{00000000-0005-0000-0000-0000E8090000}"/>
    <cellStyle name="Normal 2 10" xfId="2358" xr:uid="{00000000-0005-0000-0000-0000E9090000}"/>
    <cellStyle name="Normal 2 11" xfId="2359" xr:uid="{00000000-0005-0000-0000-0000EA090000}"/>
    <cellStyle name="Normal 2 12" xfId="2360" xr:uid="{00000000-0005-0000-0000-0000EB090000}"/>
    <cellStyle name="Normal 2 13" xfId="2361" xr:uid="{00000000-0005-0000-0000-0000EC090000}"/>
    <cellStyle name="Normal 2 14" xfId="2362" xr:uid="{00000000-0005-0000-0000-0000ED090000}"/>
    <cellStyle name="Normal 2 15" xfId="2363" xr:uid="{00000000-0005-0000-0000-0000EE090000}"/>
    <cellStyle name="Normal 2 2" xfId="2364" xr:uid="{00000000-0005-0000-0000-0000EF090000}"/>
    <cellStyle name="Normal 2 2 10" xfId="2365" xr:uid="{00000000-0005-0000-0000-0000F0090000}"/>
    <cellStyle name="Normal 2 2 11" xfId="2366" xr:uid="{00000000-0005-0000-0000-0000F1090000}"/>
    <cellStyle name="Normal 2 2 12" xfId="2367" xr:uid="{00000000-0005-0000-0000-0000F2090000}"/>
    <cellStyle name="Normal 2 2 13" xfId="2368" xr:uid="{00000000-0005-0000-0000-0000F3090000}"/>
    <cellStyle name="Normal 2 2 14" xfId="2369" xr:uid="{00000000-0005-0000-0000-0000F4090000}"/>
    <cellStyle name="Normal 2 2 2" xfId="2370" xr:uid="{00000000-0005-0000-0000-0000F5090000}"/>
    <cellStyle name="Normal 2 2 2 10" xfId="2371" xr:uid="{00000000-0005-0000-0000-0000F6090000}"/>
    <cellStyle name="Normal 2 2 2 11" xfId="2372" xr:uid="{00000000-0005-0000-0000-0000F7090000}"/>
    <cellStyle name="Normal 2 2 2 2" xfId="2373" xr:uid="{00000000-0005-0000-0000-0000F8090000}"/>
    <cellStyle name="Normal 2 2 2 3" xfId="2374" xr:uid="{00000000-0005-0000-0000-0000F9090000}"/>
    <cellStyle name="Normal 2 2 2 4" xfId="2375" xr:uid="{00000000-0005-0000-0000-0000FA090000}"/>
    <cellStyle name="Normal 2 2 2 5" xfId="2376" xr:uid="{00000000-0005-0000-0000-0000FB090000}"/>
    <cellStyle name="Normal 2 2 2 6" xfId="2377" xr:uid="{00000000-0005-0000-0000-0000FC090000}"/>
    <cellStyle name="Normal 2 2 2 7" xfId="2378" xr:uid="{00000000-0005-0000-0000-0000FD090000}"/>
    <cellStyle name="Normal 2 2 2 8" xfId="2379" xr:uid="{00000000-0005-0000-0000-0000FE090000}"/>
    <cellStyle name="Normal 2 2 2 9" xfId="2380" xr:uid="{00000000-0005-0000-0000-0000FF090000}"/>
    <cellStyle name="Normal 2 2 3" xfId="2381" xr:uid="{00000000-0005-0000-0000-0000000A0000}"/>
    <cellStyle name="Normal 2 2 4" xfId="2382" xr:uid="{00000000-0005-0000-0000-0000010A0000}"/>
    <cellStyle name="Normal 2 2 5" xfId="2383" xr:uid="{00000000-0005-0000-0000-0000020A0000}"/>
    <cellStyle name="Normal 2 2 6" xfId="2384" xr:uid="{00000000-0005-0000-0000-0000030A0000}"/>
    <cellStyle name="Normal 2 2 7" xfId="2385" xr:uid="{00000000-0005-0000-0000-0000040A0000}"/>
    <cellStyle name="Normal 2 2 8" xfId="2386" xr:uid="{00000000-0005-0000-0000-0000050A0000}"/>
    <cellStyle name="Normal 2 2 9" xfId="2387" xr:uid="{00000000-0005-0000-0000-0000060A0000}"/>
    <cellStyle name="Normal 2 2_Activos LP" xfId="3496" xr:uid="{00000000-0005-0000-0000-0000070A0000}"/>
    <cellStyle name="Normal 2 3" xfId="2388" xr:uid="{00000000-0005-0000-0000-0000080A0000}"/>
    <cellStyle name="Normal 2 3 10" xfId="2389" xr:uid="{00000000-0005-0000-0000-0000090A0000}"/>
    <cellStyle name="Normal 2 3 11" xfId="2390" xr:uid="{00000000-0005-0000-0000-00000A0A0000}"/>
    <cellStyle name="Normal 2 3 12" xfId="2391" xr:uid="{00000000-0005-0000-0000-00000B0A0000}"/>
    <cellStyle name="Normal 2 3 13" xfId="2392" xr:uid="{00000000-0005-0000-0000-00000C0A0000}"/>
    <cellStyle name="Normal 2 3 14" xfId="2393" xr:uid="{00000000-0005-0000-0000-00000D0A0000}"/>
    <cellStyle name="Normal 2 3 2" xfId="2394" xr:uid="{00000000-0005-0000-0000-00000E0A0000}"/>
    <cellStyle name="Normal 2 3 2 10" xfId="2395" xr:uid="{00000000-0005-0000-0000-00000F0A0000}"/>
    <cellStyle name="Normal 2 3 2 11" xfId="2396" xr:uid="{00000000-0005-0000-0000-0000100A0000}"/>
    <cellStyle name="Normal 2 3 2 2" xfId="2397" xr:uid="{00000000-0005-0000-0000-0000110A0000}"/>
    <cellStyle name="Normal 2 3 2 3" xfId="2398" xr:uid="{00000000-0005-0000-0000-0000120A0000}"/>
    <cellStyle name="Normal 2 3 2 4" xfId="2399" xr:uid="{00000000-0005-0000-0000-0000130A0000}"/>
    <cellStyle name="Normal 2 3 2 5" xfId="2400" xr:uid="{00000000-0005-0000-0000-0000140A0000}"/>
    <cellStyle name="Normal 2 3 2 6" xfId="2401" xr:uid="{00000000-0005-0000-0000-0000150A0000}"/>
    <cellStyle name="Normal 2 3 2 7" xfId="2402" xr:uid="{00000000-0005-0000-0000-0000160A0000}"/>
    <cellStyle name="Normal 2 3 2 8" xfId="2403" xr:uid="{00000000-0005-0000-0000-0000170A0000}"/>
    <cellStyle name="Normal 2 3 2 9" xfId="2404" xr:uid="{00000000-0005-0000-0000-0000180A0000}"/>
    <cellStyle name="Normal 2 3 3" xfId="2405" xr:uid="{00000000-0005-0000-0000-0000190A0000}"/>
    <cellStyle name="Normal 2 3 4" xfId="2406" xr:uid="{00000000-0005-0000-0000-00001A0A0000}"/>
    <cellStyle name="Normal 2 3 5" xfId="2407" xr:uid="{00000000-0005-0000-0000-00001B0A0000}"/>
    <cellStyle name="Normal 2 3 6" xfId="2408" xr:uid="{00000000-0005-0000-0000-00001C0A0000}"/>
    <cellStyle name="Normal 2 3 7" xfId="2409" xr:uid="{00000000-0005-0000-0000-00001D0A0000}"/>
    <cellStyle name="Normal 2 3 8" xfId="2410" xr:uid="{00000000-0005-0000-0000-00001E0A0000}"/>
    <cellStyle name="Normal 2 3 9" xfId="2411" xr:uid="{00000000-0005-0000-0000-00001F0A0000}"/>
    <cellStyle name="Normal 2 3_31-12-2011 Notas IFRS CENCOSUD" xfId="2412" xr:uid="{00000000-0005-0000-0000-0000200A0000}"/>
    <cellStyle name="Normal 2 4" xfId="2413" xr:uid="{00000000-0005-0000-0000-0000210A0000}"/>
    <cellStyle name="Normal 2 5" xfId="2414" xr:uid="{00000000-0005-0000-0000-0000220A0000}"/>
    <cellStyle name="Normal 2 6" xfId="2415" xr:uid="{00000000-0005-0000-0000-0000230A0000}"/>
    <cellStyle name="Normal 2 7" xfId="2416" xr:uid="{00000000-0005-0000-0000-0000240A0000}"/>
    <cellStyle name="Normal 2 8" xfId="2417" xr:uid="{00000000-0005-0000-0000-0000250A0000}"/>
    <cellStyle name="Normal 2 9" xfId="2418" xr:uid="{00000000-0005-0000-0000-0000260A0000}"/>
    <cellStyle name="Normal 2_201003 Consolidación Brasil en cuenta homologada" xfId="2419" xr:uid="{00000000-0005-0000-0000-0000270A0000}"/>
    <cellStyle name="Normal 21" xfId="2420" xr:uid="{00000000-0005-0000-0000-0000280A0000}"/>
    <cellStyle name="Normal 3" xfId="2421" xr:uid="{00000000-0005-0000-0000-0000290A0000}"/>
    <cellStyle name="Normal 3 10" xfId="2422" xr:uid="{00000000-0005-0000-0000-00002A0A0000}"/>
    <cellStyle name="Normal 3 11" xfId="2423" xr:uid="{00000000-0005-0000-0000-00002B0A0000}"/>
    <cellStyle name="Normal 3 12" xfId="2424" xr:uid="{00000000-0005-0000-0000-00002C0A0000}"/>
    <cellStyle name="Normal 3 13" xfId="2425" xr:uid="{00000000-0005-0000-0000-00002D0A0000}"/>
    <cellStyle name="Normal 3 14" xfId="2426" xr:uid="{00000000-0005-0000-0000-00002E0A0000}"/>
    <cellStyle name="Normal 3 15" xfId="2427" xr:uid="{00000000-0005-0000-0000-00002F0A0000}"/>
    <cellStyle name="Normal 3 16" xfId="2428" xr:uid="{00000000-0005-0000-0000-0000300A0000}"/>
    <cellStyle name="Normal 3 2" xfId="2429" xr:uid="{00000000-0005-0000-0000-0000310A0000}"/>
    <cellStyle name="Normal 3 2 10" xfId="2430" xr:uid="{00000000-0005-0000-0000-0000320A0000}"/>
    <cellStyle name="Normal 3 2 11" xfId="2431" xr:uid="{00000000-0005-0000-0000-0000330A0000}"/>
    <cellStyle name="Normal 3 2 2" xfId="2432" xr:uid="{00000000-0005-0000-0000-0000340A0000}"/>
    <cellStyle name="Normal 3 2 3" xfId="2433" xr:uid="{00000000-0005-0000-0000-0000350A0000}"/>
    <cellStyle name="Normal 3 2 4" xfId="2434" xr:uid="{00000000-0005-0000-0000-0000360A0000}"/>
    <cellStyle name="Normal 3 2 5" xfId="2435" xr:uid="{00000000-0005-0000-0000-0000370A0000}"/>
    <cellStyle name="Normal 3 2 6" xfId="2436" xr:uid="{00000000-0005-0000-0000-0000380A0000}"/>
    <cellStyle name="Normal 3 2 7" xfId="2437" xr:uid="{00000000-0005-0000-0000-0000390A0000}"/>
    <cellStyle name="Normal 3 2 8" xfId="2438" xr:uid="{00000000-0005-0000-0000-00003A0A0000}"/>
    <cellStyle name="Normal 3 2 9" xfId="2439" xr:uid="{00000000-0005-0000-0000-00003B0A0000}"/>
    <cellStyle name="Normal 3 3" xfId="2440" xr:uid="{00000000-0005-0000-0000-00003C0A0000}"/>
    <cellStyle name="Normal 3 4" xfId="2441" xr:uid="{00000000-0005-0000-0000-00003D0A0000}"/>
    <cellStyle name="Normal 3 5" xfId="2442" xr:uid="{00000000-0005-0000-0000-00003E0A0000}"/>
    <cellStyle name="Normal 3 6" xfId="2443" xr:uid="{00000000-0005-0000-0000-00003F0A0000}"/>
    <cellStyle name="Normal 3 7" xfId="2444" xr:uid="{00000000-0005-0000-0000-0000400A0000}"/>
    <cellStyle name="Normal 3 8" xfId="2445" xr:uid="{00000000-0005-0000-0000-0000410A0000}"/>
    <cellStyle name="Normal 3 9" xfId="2446" xr:uid="{00000000-0005-0000-0000-0000420A0000}"/>
    <cellStyle name="Normal 3_30-06-2010 Notas IFRS CENCOSUD" xfId="2447" xr:uid="{00000000-0005-0000-0000-0000430A0000}"/>
    <cellStyle name="Normal 30" xfId="2448" xr:uid="{00000000-0005-0000-0000-0000440A0000}"/>
    <cellStyle name="Normal 38" xfId="2449" xr:uid="{00000000-0005-0000-0000-0000450A0000}"/>
    <cellStyle name="Normal 39" xfId="2450" xr:uid="{00000000-0005-0000-0000-0000460A0000}"/>
    <cellStyle name="Normal 4" xfId="6" xr:uid="{00000000-0005-0000-0000-0000470A0000}"/>
    <cellStyle name="Normal 4 2" xfId="2451" xr:uid="{00000000-0005-0000-0000-0000480A0000}"/>
    <cellStyle name="Normal 4 2 2" xfId="2452" xr:uid="{00000000-0005-0000-0000-0000490A0000}"/>
    <cellStyle name="Normal 4 3" xfId="3661" xr:uid="{00000000-0005-0000-0000-00004A0A0000}"/>
    <cellStyle name="Normal 4_Activos LP" xfId="3497" xr:uid="{00000000-0005-0000-0000-00004B0A0000}"/>
    <cellStyle name="Normal 41" xfId="2453" xr:uid="{00000000-0005-0000-0000-00004C0A0000}"/>
    <cellStyle name="Normal 47" xfId="2454" xr:uid="{00000000-0005-0000-0000-00004D0A0000}"/>
    <cellStyle name="Normal 5" xfId="2455" xr:uid="{00000000-0005-0000-0000-00004E0A0000}"/>
    <cellStyle name="Normal 5 10" xfId="2456" xr:uid="{00000000-0005-0000-0000-00004F0A0000}"/>
    <cellStyle name="Normal 5 11" xfId="2457" xr:uid="{00000000-0005-0000-0000-0000500A0000}"/>
    <cellStyle name="Normal 5 12" xfId="3662" xr:uid="{00000000-0005-0000-0000-0000510A0000}"/>
    <cellStyle name="Normal 5 2" xfId="2458" xr:uid="{00000000-0005-0000-0000-0000520A0000}"/>
    <cellStyle name="Normal 5 3" xfId="2459" xr:uid="{00000000-0005-0000-0000-0000530A0000}"/>
    <cellStyle name="Normal 5 4" xfId="2460" xr:uid="{00000000-0005-0000-0000-0000540A0000}"/>
    <cellStyle name="Normal 5 5" xfId="2461" xr:uid="{00000000-0005-0000-0000-0000550A0000}"/>
    <cellStyle name="Normal 5 6" xfId="2462" xr:uid="{00000000-0005-0000-0000-0000560A0000}"/>
    <cellStyle name="Normal 5 7" xfId="2463" xr:uid="{00000000-0005-0000-0000-0000570A0000}"/>
    <cellStyle name="Normal 5 8" xfId="2464" xr:uid="{00000000-0005-0000-0000-0000580A0000}"/>
    <cellStyle name="Normal 5 9" xfId="2465" xr:uid="{00000000-0005-0000-0000-0000590A0000}"/>
    <cellStyle name="Normal 6" xfId="2466" xr:uid="{00000000-0005-0000-0000-00005A0A0000}"/>
    <cellStyle name="Normal 6 10" xfId="2467" xr:uid="{00000000-0005-0000-0000-00005B0A0000}"/>
    <cellStyle name="Normal 6 11" xfId="2468" xr:uid="{00000000-0005-0000-0000-00005C0A0000}"/>
    <cellStyle name="Normal 6 2" xfId="2469" xr:uid="{00000000-0005-0000-0000-00005D0A0000}"/>
    <cellStyle name="Normal 6 3" xfId="2470" xr:uid="{00000000-0005-0000-0000-00005E0A0000}"/>
    <cellStyle name="Normal 6 4" xfId="2471" xr:uid="{00000000-0005-0000-0000-00005F0A0000}"/>
    <cellStyle name="Normal 6 5" xfId="2472" xr:uid="{00000000-0005-0000-0000-0000600A0000}"/>
    <cellStyle name="Normal 6 6" xfId="2473" xr:uid="{00000000-0005-0000-0000-0000610A0000}"/>
    <cellStyle name="Normal 6 7" xfId="2474" xr:uid="{00000000-0005-0000-0000-0000620A0000}"/>
    <cellStyle name="Normal 6 8" xfId="2475" xr:uid="{00000000-0005-0000-0000-0000630A0000}"/>
    <cellStyle name="Normal 6 9" xfId="2476" xr:uid="{00000000-0005-0000-0000-0000640A0000}"/>
    <cellStyle name="Normal 7" xfId="2477" xr:uid="{00000000-0005-0000-0000-0000650A0000}"/>
    <cellStyle name="Normal 7 10" xfId="2478" xr:uid="{00000000-0005-0000-0000-0000660A0000}"/>
    <cellStyle name="Normal 7 11" xfId="2479" xr:uid="{00000000-0005-0000-0000-0000670A0000}"/>
    <cellStyle name="Normal 7 12" xfId="2480" xr:uid="{00000000-0005-0000-0000-0000680A0000}"/>
    <cellStyle name="Normal 7 2" xfId="2481" xr:uid="{00000000-0005-0000-0000-0000690A0000}"/>
    <cellStyle name="Normal 7 3" xfId="2482" xr:uid="{00000000-0005-0000-0000-00006A0A0000}"/>
    <cellStyle name="Normal 7 4" xfId="2483" xr:uid="{00000000-0005-0000-0000-00006B0A0000}"/>
    <cellStyle name="Normal 7 5" xfId="2484" xr:uid="{00000000-0005-0000-0000-00006C0A0000}"/>
    <cellStyle name="Normal 7 6" xfId="2485" xr:uid="{00000000-0005-0000-0000-00006D0A0000}"/>
    <cellStyle name="Normal 7 7" xfId="2486" xr:uid="{00000000-0005-0000-0000-00006E0A0000}"/>
    <cellStyle name="Normal 7 8" xfId="2487" xr:uid="{00000000-0005-0000-0000-00006F0A0000}"/>
    <cellStyle name="Normal 7 9" xfId="2488" xr:uid="{00000000-0005-0000-0000-0000700A0000}"/>
    <cellStyle name="Normal 8" xfId="3" xr:uid="{00000000-0005-0000-0000-0000710A0000}"/>
    <cellStyle name="Normal 9" xfId="2489" xr:uid="{00000000-0005-0000-0000-0000720A0000}"/>
    <cellStyle name="Normal1" xfId="2490" xr:uid="{00000000-0005-0000-0000-0000730A0000}"/>
    <cellStyle name="Nota" xfId="2491" xr:uid="{00000000-0005-0000-0000-0000740A0000}"/>
    <cellStyle name="Nota 2" xfId="2492" xr:uid="{00000000-0005-0000-0000-0000750A0000}"/>
    <cellStyle name="NOTAS - Style3" xfId="2493" xr:uid="{00000000-0005-0000-0000-0000760A0000}"/>
    <cellStyle name="Notas 10" xfId="2494" xr:uid="{00000000-0005-0000-0000-0000770A0000}"/>
    <cellStyle name="Notas 11" xfId="2495" xr:uid="{00000000-0005-0000-0000-0000780A0000}"/>
    <cellStyle name="Notas 12" xfId="2496" xr:uid="{00000000-0005-0000-0000-0000790A0000}"/>
    <cellStyle name="Notas 13" xfId="2497" xr:uid="{00000000-0005-0000-0000-00007A0A0000}"/>
    <cellStyle name="Notas 14" xfId="2498" xr:uid="{00000000-0005-0000-0000-00007B0A0000}"/>
    <cellStyle name="Notas 15" xfId="2499" xr:uid="{00000000-0005-0000-0000-00007C0A0000}"/>
    <cellStyle name="Notas 16" xfId="2500" xr:uid="{00000000-0005-0000-0000-00007D0A0000}"/>
    <cellStyle name="Notas 2" xfId="2501" xr:uid="{00000000-0005-0000-0000-00007E0A0000}"/>
    <cellStyle name="Notas 2 10" xfId="2502" xr:uid="{00000000-0005-0000-0000-00007F0A0000}"/>
    <cellStyle name="Notas 2 11" xfId="2503" xr:uid="{00000000-0005-0000-0000-0000800A0000}"/>
    <cellStyle name="Notas 2 12" xfId="2504" xr:uid="{00000000-0005-0000-0000-0000810A0000}"/>
    <cellStyle name="Notas 2 2" xfId="2505" xr:uid="{00000000-0005-0000-0000-0000820A0000}"/>
    <cellStyle name="Notas 2 2 10" xfId="2506" xr:uid="{00000000-0005-0000-0000-0000830A0000}"/>
    <cellStyle name="Notas 2 2 11" xfId="2507" xr:uid="{00000000-0005-0000-0000-0000840A0000}"/>
    <cellStyle name="Notas 2 2 2" xfId="2508" xr:uid="{00000000-0005-0000-0000-0000850A0000}"/>
    <cellStyle name="Notas 2 2 3" xfId="2509" xr:uid="{00000000-0005-0000-0000-0000860A0000}"/>
    <cellStyle name="Notas 2 2 4" xfId="2510" xr:uid="{00000000-0005-0000-0000-0000870A0000}"/>
    <cellStyle name="Notas 2 2 5" xfId="2511" xr:uid="{00000000-0005-0000-0000-0000880A0000}"/>
    <cellStyle name="Notas 2 2 6" xfId="2512" xr:uid="{00000000-0005-0000-0000-0000890A0000}"/>
    <cellStyle name="Notas 2 2 7" xfId="2513" xr:uid="{00000000-0005-0000-0000-00008A0A0000}"/>
    <cellStyle name="Notas 2 2 8" xfId="2514" xr:uid="{00000000-0005-0000-0000-00008B0A0000}"/>
    <cellStyle name="Notas 2 2 9" xfId="2515" xr:uid="{00000000-0005-0000-0000-00008C0A0000}"/>
    <cellStyle name="Notas 2 3" xfId="2516" xr:uid="{00000000-0005-0000-0000-00008D0A0000}"/>
    <cellStyle name="Notas 2 4" xfId="2517" xr:uid="{00000000-0005-0000-0000-00008E0A0000}"/>
    <cellStyle name="Notas 2 5" xfId="2518" xr:uid="{00000000-0005-0000-0000-00008F0A0000}"/>
    <cellStyle name="Notas 2 6" xfId="2519" xr:uid="{00000000-0005-0000-0000-0000900A0000}"/>
    <cellStyle name="Notas 2 7" xfId="2520" xr:uid="{00000000-0005-0000-0000-0000910A0000}"/>
    <cellStyle name="Notas 2 8" xfId="2521" xr:uid="{00000000-0005-0000-0000-0000920A0000}"/>
    <cellStyle name="Notas 2 9" xfId="2522" xr:uid="{00000000-0005-0000-0000-0000930A0000}"/>
    <cellStyle name="Notas 2_IFRS Consolidado" xfId="3498" xr:uid="{00000000-0005-0000-0000-0000940A0000}"/>
    <cellStyle name="Notas 3" xfId="2523" xr:uid="{00000000-0005-0000-0000-0000950A0000}"/>
    <cellStyle name="Notas 3 10" xfId="2524" xr:uid="{00000000-0005-0000-0000-0000960A0000}"/>
    <cellStyle name="Notas 3 11" xfId="2525" xr:uid="{00000000-0005-0000-0000-0000970A0000}"/>
    <cellStyle name="Notas 3 12" xfId="2526" xr:uid="{00000000-0005-0000-0000-0000980A0000}"/>
    <cellStyle name="Notas 3 2" xfId="2527" xr:uid="{00000000-0005-0000-0000-0000990A0000}"/>
    <cellStyle name="Notas 3 2 10" xfId="2528" xr:uid="{00000000-0005-0000-0000-00009A0A0000}"/>
    <cellStyle name="Notas 3 2 11" xfId="2529" xr:uid="{00000000-0005-0000-0000-00009B0A0000}"/>
    <cellStyle name="Notas 3 2 2" xfId="2530" xr:uid="{00000000-0005-0000-0000-00009C0A0000}"/>
    <cellStyle name="Notas 3 2 3" xfId="2531" xr:uid="{00000000-0005-0000-0000-00009D0A0000}"/>
    <cellStyle name="Notas 3 2 4" xfId="2532" xr:uid="{00000000-0005-0000-0000-00009E0A0000}"/>
    <cellStyle name="Notas 3 2 5" xfId="2533" xr:uid="{00000000-0005-0000-0000-00009F0A0000}"/>
    <cellStyle name="Notas 3 2 6" xfId="2534" xr:uid="{00000000-0005-0000-0000-0000A00A0000}"/>
    <cellStyle name="Notas 3 2 7" xfId="2535" xr:uid="{00000000-0005-0000-0000-0000A10A0000}"/>
    <cellStyle name="Notas 3 2 8" xfId="2536" xr:uid="{00000000-0005-0000-0000-0000A20A0000}"/>
    <cellStyle name="Notas 3 2 9" xfId="2537" xr:uid="{00000000-0005-0000-0000-0000A30A0000}"/>
    <cellStyle name="Notas 3 3" xfId="2538" xr:uid="{00000000-0005-0000-0000-0000A40A0000}"/>
    <cellStyle name="Notas 3 4" xfId="2539" xr:uid="{00000000-0005-0000-0000-0000A50A0000}"/>
    <cellStyle name="Notas 3 5" xfId="2540" xr:uid="{00000000-0005-0000-0000-0000A60A0000}"/>
    <cellStyle name="Notas 3 6" xfId="2541" xr:uid="{00000000-0005-0000-0000-0000A70A0000}"/>
    <cellStyle name="Notas 3 7" xfId="2542" xr:uid="{00000000-0005-0000-0000-0000A80A0000}"/>
    <cellStyle name="Notas 3 8" xfId="2543" xr:uid="{00000000-0005-0000-0000-0000A90A0000}"/>
    <cellStyle name="Notas 3 9" xfId="2544" xr:uid="{00000000-0005-0000-0000-0000AA0A0000}"/>
    <cellStyle name="Notas 3_IFRS Consolidado" xfId="3499" xr:uid="{00000000-0005-0000-0000-0000AB0A0000}"/>
    <cellStyle name="Notas 4" xfId="2545" xr:uid="{00000000-0005-0000-0000-0000AC0A0000}"/>
    <cellStyle name="Notas 5" xfId="2546" xr:uid="{00000000-0005-0000-0000-0000AD0A0000}"/>
    <cellStyle name="Notas 6" xfId="2547" xr:uid="{00000000-0005-0000-0000-0000AE0A0000}"/>
    <cellStyle name="Notas 7" xfId="2548" xr:uid="{00000000-0005-0000-0000-0000AF0A0000}"/>
    <cellStyle name="Notas 8" xfId="2549" xr:uid="{00000000-0005-0000-0000-0000B00A0000}"/>
    <cellStyle name="Notas 9" xfId="2550" xr:uid="{00000000-0005-0000-0000-0000B10A0000}"/>
    <cellStyle name="Note" xfId="2551" xr:uid="{00000000-0005-0000-0000-0000B20A0000}"/>
    <cellStyle name="Note 2" xfId="3663" xr:uid="{00000000-0005-0000-0000-0000B30A0000}"/>
    <cellStyle name="Number Bold" xfId="2552" xr:uid="{00000000-0005-0000-0000-0000B40A0000}"/>
    <cellStyle name="Number Normal" xfId="2553" xr:uid="{00000000-0005-0000-0000-0000B50A0000}"/>
    <cellStyle name="Obliczenia" xfId="2554" xr:uid="{00000000-0005-0000-0000-0000B60A0000}"/>
    <cellStyle name="Œ…‹æØ‚è [0.00]_!!!GO" xfId="2555" xr:uid="{00000000-0005-0000-0000-0000B70A0000}"/>
    <cellStyle name="Œ…‹æØ‚è_!!!GO" xfId="2556" xr:uid="{00000000-0005-0000-0000-0000B80A0000}"/>
    <cellStyle name="Output" xfId="2557" xr:uid="{00000000-0005-0000-0000-0000B90A0000}"/>
    <cellStyle name="Output 2" xfId="3664" xr:uid="{00000000-0005-0000-0000-0000BA0A0000}"/>
    <cellStyle name="OUTPUT AMOUNTS" xfId="2558" xr:uid="{00000000-0005-0000-0000-0000BB0A0000}"/>
    <cellStyle name="OUTPUT COLUMN HEADINGS" xfId="2559" xr:uid="{00000000-0005-0000-0000-0000BC0A0000}"/>
    <cellStyle name="Output Labels" xfId="2560" xr:uid="{00000000-0005-0000-0000-0000BD0A0000}"/>
    <cellStyle name="OUTPUT LINE ITEMS" xfId="2561" xr:uid="{00000000-0005-0000-0000-0000BE0A0000}"/>
    <cellStyle name="OUTPUT REPORT HEADING" xfId="2562" xr:uid="{00000000-0005-0000-0000-0000BF0A0000}"/>
    <cellStyle name="OUTPUT REPORT TITLE" xfId="2563" xr:uid="{00000000-0005-0000-0000-0000C00A0000}"/>
    <cellStyle name="Output_201003 Consolidación Brasil en cuenta homologada" xfId="2564" xr:uid="{00000000-0005-0000-0000-0000C10A0000}"/>
    <cellStyle name="pablo" xfId="2565" xr:uid="{00000000-0005-0000-0000-0000C20A0000}"/>
    <cellStyle name="per.style" xfId="2566" xr:uid="{00000000-0005-0000-0000-0000C30A0000}"/>
    <cellStyle name="Percen - Modelo1" xfId="2567" xr:uid="{00000000-0005-0000-0000-0000C40A0000}"/>
    <cellStyle name="Percent %" xfId="2568" xr:uid="{00000000-0005-0000-0000-0000C50A0000}"/>
    <cellStyle name="Percent % Long Underline" xfId="2569" xr:uid="{00000000-0005-0000-0000-0000C60A0000}"/>
    <cellStyle name="Percent (0)" xfId="2570" xr:uid="{00000000-0005-0000-0000-0000C70A0000}"/>
    <cellStyle name="Percent (0) 2" xfId="2571" xr:uid="{00000000-0005-0000-0000-0000C80A0000}"/>
    <cellStyle name="Percent (0) 3" xfId="2572" xr:uid="{00000000-0005-0000-0000-0000C90A0000}"/>
    <cellStyle name="Percent [0]" xfId="2573" xr:uid="{00000000-0005-0000-0000-0000CA0A0000}"/>
    <cellStyle name="Percent [00]" xfId="2574" xr:uid="{00000000-0005-0000-0000-0000CB0A0000}"/>
    <cellStyle name="Percent [2]" xfId="2575" xr:uid="{00000000-0005-0000-0000-0000CC0A0000}"/>
    <cellStyle name="Percent [2] 10" xfId="2576" xr:uid="{00000000-0005-0000-0000-0000CD0A0000}"/>
    <cellStyle name="Percent [2] 11" xfId="2577" xr:uid="{00000000-0005-0000-0000-0000CE0A0000}"/>
    <cellStyle name="Percent [2] 12" xfId="2578" xr:uid="{00000000-0005-0000-0000-0000CF0A0000}"/>
    <cellStyle name="Percent [2] 2" xfId="2579" xr:uid="{00000000-0005-0000-0000-0000D00A0000}"/>
    <cellStyle name="Percent [2] 2 10" xfId="2580" xr:uid="{00000000-0005-0000-0000-0000D10A0000}"/>
    <cellStyle name="Percent [2] 2 11" xfId="2581" xr:uid="{00000000-0005-0000-0000-0000D20A0000}"/>
    <cellStyle name="Percent [2] 2 2" xfId="2582" xr:uid="{00000000-0005-0000-0000-0000D30A0000}"/>
    <cellStyle name="Percent [2] 2 3" xfId="2583" xr:uid="{00000000-0005-0000-0000-0000D40A0000}"/>
    <cellStyle name="Percent [2] 2 4" xfId="2584" xr:uid="{00000000-0005-0000-0000-0000D50A0000}"/>
    <cellStyle name="Percent [2] 2 5" xfId="2585" xr:uid="{00000000-0005-0000-0000-0000D60A0000}"/>
    <cellStyle name="Percent [2] 2 6" xfId="2586" xr:uid="{00000000-0005-0000-0000-0000D70A0000}"/>
    <cellStyle name="Percent [2] 2 7" xfId="2587" xr:uid="{00000000-0005-0000-0000-0000D80A0000}"/>
    <cellStyle name="Percent [2] 2 8" xfId="2588" xr:uid="{00000000-0005-0000-0000-0000D90A0000}"/>
    <cellStyle name="Percent [2] 2 9" xfId="2589" xr:uid="{00000000-0005-0000-0000-0000DA0A0000}"/>
    <cellStyle name="Percent [2] 3" xfId="2590" xr:uid="{00000000-0005-0000-0000-0000DB0A0000}"/>
    <cellStyle name="Percent [2] 4" xfId="2591" xr:uid="{00000000-0005-0000-0000-0000DC0A0000}"/>
    <cellStyle name="Percent [2] 5" xfId="2592" xr:uid="{00000000-0005-0000-0000-0000DD0A0000}"/>
    <cellStyle name="Percent [2] 6" xfId="2593" xr:uid="{00000000-0005-0000-0000-0000DE0A0000}"/>
    <cellStyle name="Percent [2] 7" xfId="2594" xr:uid="{00000000-0005-0000-0000-0000DF0A0000}"/>
    <cellStyle name="Percent [2] 8" xfId="2595" xr:uid="{00000000-0005-0000-0000-0000E00A0000}"/>
    <cellStyle name="Percent [2] 9" xfId="2596" xr:uid="{00000000-0005-0000-0000-0000E10A0000}"/>
    <cellStyle name="Percent 0.0%" xfId="2597" xr:uid="{00000000-0005-0000-0000-0000E20A0000}"/>
    <cellStyle name="Percent 0.0% Long Underline" xfId="2598" xr:uid="{00000000-0005-0000-0000-0000E30A0000}"/>
    <cellStyle name="Percent 0.00%" xfId="2599" xr:uid="{00000000-0005-0000-0000-0000E40A0000}"/>
    <cellStyle name="Percent 0.00% Long Underline" xfId="2600" xr:uid="{00000000-0005-0000-0000-0000E50A0000}"/>
    <cellStyle name="Percent 0.000%" xfId="2601" xr:uid="{00000000-0005-0000-0000-0000E60A0000}"/>
    <cellStyle name="Percent 0.000% Long Underline" xfId="2602" xr:uid="{00000000-0005-0000-0000-0000E70A0000}"/>
    <cellStyle name="Percent 2" xfId="2603" xr:uid="{00000000-0005-0000-0000-0000E80A0000}"/>
    <cellStyle name="Percent 2 2" xfId="2604" xr:uid="{00000000-0005-0000-0000-0000E90A0000}"/>
    <cellStyle name="Percent 3" xfId="2605" xr:uid="{00000000-0005-0000-0000-0000EA0A0000}"/>
    <cellStyle name="Percent 3 2" xfId="2606" xr:uid="{00000000-0005-0000-0000-0000EB0A0000}"/>
    <cellStyle name="Percent 4" xfId="2607" xr:uid="{00000000-0005-0000-0000-0000EC0A0000}"/>
    <cellStyle name="PercentChange" xfId="2608" xr:uid="{00000000-0005-0000-0000-0000ED0A0000}"/>
    <cellStyle name="PillarData" xfId="2609" xr:uid="{00000000-0005-0000-0000-0000EE0A0000}"/>
    <cellStyle name="PillarHeading" xfId="2610" xr:uid="{00000000-0005-0000-0000-0000EF0A0000}"/>
    <cellStyle name="PillarText" xfId="2611" xr:uid="{00000000-0005-0000-0000-0000F00A0000}"/>
    <cellStyle name="PillarTotal" xfId="2612" xr:uid="{00000000-0005-0000-0000-0000F10A0000}"/>
    <cellStyle name="Porcen - Modelo1" xfId="2613" xr:uid="{00000000-0005-0000-0000-0000F20A0000}"/>
    <cellStyle name="Porcentaje" xfId="3684" builtinId="5"/>
    <cellStyle name="Porcentaje 2" xfId="2614" xr:uid="{00000000-0005-0000-0000-0000F40A0000}"/>
    <cellStyle name="Porcentaje 2 2" xfId="3665" xr:uid="{00000000-0005-0000-0000-0000F50A0000}"/>
    <cellStyle name="Porcentaje 3" xfId="2615" xr:uid="{00000000-0005-0000-0000-0000F60A0000}"/>
    <cellStyle name="Porcentaje 3 2" xfId="3666" xr:uid="{00000000-0005-0000-0000-0000F70A0000}"/>
    <cellStyle name="Porcentual 2" xfId="2616" xr:uid="{00000000-0005-0000-0000-0000F80A0000}"/>
    <cellStyle name="Porcentual 2 2" xfId="2617" xr:uid="{00000000-0005-0000-0000-0000F90A0000}"/>
    <cellStyle name="Porcentual 2 2 2" xfId="3667" xr:uid="{00000000-0005-0000-0000-0000FA0A0000}"/>
    <cellStyle name="Porcentual 2 3" xfId="2618" xr:uid="{00000000-0005-0000-0000-0000FB0A0000}"/>
    <cellStyle name="Porcentual 3" xfId="3668" xr:uid="{00000000-0005-0000-0000-0000FC0A0000}"/>
    <cellStyle name="Porcentual 4" xfId="2619" xr:uid="{00000000-0005-0000-0000-0000FD0A0000}"/>
    <cellStyle name="Porcentual 4 2" xfId="3669" xr:uid="{00000000-0005-0000-0000-0000FE0A0000}"/>
    <cellStyle name="Porcentual 5" xfId="3670" xr:uid="{00000000-0005-0000-0000-0000FF0A0000}"/>
    <cellStyle name="PrePop Currency (0)" xfId="2620" xr:uid="{00000000-0005-0000-0000-0000000B0000}"/>
    <cellStyle name="PrePop Currency (2)" xfId="2621" xr:uid="{00000000-0005-0000-0000-0000010B0000}"/>
    <cellStyle name="PrePop Units (0)" xfId="2622" xr:uid="{00000000-0005-0000-0000-0000020B0000}"/>
    <cellStyle name="PrePop Units (1)" xfId="2623" xr:uid="{00000000-0005-0000-0000-0000030B0000}"/>
    <cellStyle name="PrePop Units (2)" xfId="2624" xr:uid="{00000000-0005-0000-0000-0000040B0000}"/>
    <cellStyle name="pricing" xfId="2625" xr:uid="{00000000-0005-0000-0000-0000050B0000}"/>
    <cellStyle name="PSChar" xfId="2626" xr:uid="{00000000-0005-0000-0000-0000060B0000}"/>
    <cellStyle name="PSChar 2" xfId="2627" xr:uid="{00000000-0005-0000-0000-0000070B0000}"/>
    <cellStyle name="PSChar 3" xfId="2628" xr:uid="{00000000-0005-0000-0000-0000080B0000}"/>
    <cellStyle name="PSDate" xfId="2629" xr:uid="{00000000-0005-0000-0000-0000090B0000}"/>
    <cellStyle name="PSDate 2" xfId="2630" xr:uid="{00000000-0005-0000-0000-00000A0B0000}"/>
    <cellStyle name="PSDate 3" xfId="2631" xr:uid="{00000000-0005-0000-0000-00000B0B0000}"/>
    <cellStyle name="PSDec" xfId="2632" xr:uid="{00000000-0005-0000-0000-00000C0B0000}"/>
    <cellStyle name="PSHeading" xfId="2633" xr:uid="{00000000-0005-0000-0000-00000D0B0000}"/>
    <cellStyle name="PSInt" xfId="2634" xr:uid="{00000000-0005-0000-0000-00000E0B0000}"/>
    <cellStyle name="PSSpacer" xfId="2635" xr:uid="{00000000-0005-0000-0000-00000F0B0000}"/>
    <cellStyle name="Punto" xfId="2636" xr:uid="{00000000-0005-0000-0000-0000100B0000}"/>
    <cellStyle name="Punto0" xfId="2637" xr:uid="{00000000-0005-0000-0000-0000110B0000}"/>
    <cellStyle name="Punto0 - Estilo6" xfId="2638" xr:uid="{00000000-0005-0000-0000-0000120B0000}"/>
    <cellStyle name="Punto0 - Modelo2" xfId="2639" xr:uid="{00000000-0005-0000-0000-0000130B0000}"/>
    <cellStyle name="Punto0 2" xfId="2640" xr:uid="{00000000-0005-0000-0000-0000140B0000}"/>
    <cellStyle name="Punto0 3" xfId="2641" xr:uid="{00000000-0005-0000-0000-0000150B0000}"/>
    <cellStyle name="Punto1 - Modelo3" xfId="2642" xr:uid="{00000000-0005-0000-0000-0000160B0000}"/>
    <cellStyle name="r" xfId="2643" xr:uid="{00000000-0005-0000-0000-0000170B0000}"/>
    <cellStyle name="RatioX" xfId="2644" xr:uid="{00000000-0005-0000-0000-0000180B0000}"/>
    <cellStyle name="rayita" xfId="2645" xr:uid="{00000000-0005-0000-0000-0000190B0000}"/>
    <cellStyle name="rayita 2" xfId="2646" xr:uid="{00000000-0005-0000-0000-00001A0B0000}"/>
    <cellStyle name="rayita 3" xfId="2647" xr:uid="{00000000-0005-0000-0000-00001B0B0000}"/>
    <cellStyle name="RE con decimales 0" xfId="2648" xr:uid="{00000000-0005-0000-0000-00001C0B0000}"/>
    <cellStyle name="RE con decimales 0 2" xfId="2649" xr:uid="{00000000-0005-0000-0000-00001D0B0000}"/>
    <cellStyle name="RE con decimales 0 3" xfId="2650" xr:uid="{00000000-0005-0000-0000-00001E0B0000}"/>
    <cellStyle name="RE con decimales 2" xfId="2651" xr:uid="{00000000-0005-0000-0000-00001F0B0000}"/>
    <cellStyle name="RE con decimales 2 2" xfId="2652" xr:uid="{00000000-0005-0000-0000-0000200B0000}"/>
    <cellStyle name="RE con decimales 2 3" xfId="2653" xr:uid="{00000000-0005-0000-0000-0000210B0000}"/>
    <cellStyle name="RE con decimales 4" xfId="2654" xr:uid="{00000000-0005-0000-0000-0000220B0000}"/>
    <cellStyle name="RE con decimales 4 2" xfId="2655" xr:uid="{00000000-0005-0000-0000-0000230B0000}"/>
    <cellStyle name="RE con decimales 4 3" xfId="2656" xr:uid="{00000000-0005-0000-0000-0000240B0000}"/>
    <cellStyle name="RE sin decimales 0" xfId="2657" xr:uid="{00000000-0005-0000-0000-0000250B0000}"/>
    <cellStyle name="RE sin decimales 0 2" xfId="2658" xr:uid="{00000000-0005-0000-0000-0000260B0000}"/>
    <cellStyle name="RE sin decimales 0 3" xfId="2659" xr:uid="{00000000-0005-0000-0000-0000270B0000}"/>
    <cellStyle name="RE sin decimales 2" xfId="2660" xr:uid="{00000000-0005-0000-0000-0000280B0000}"/>
    <cellStyle name="RE sin decimales 2 2" xfId="2661" xr:uid="{00000000-0005-0000-0000-0000290B0000}"/>
    <cellStyle name="RE sin decimales 2 3" xfId="2662" xr:uid="{00000000-0005-0000-0000-00002A0B0000}"/>
    <cellStyle name="RE sin decimales 4" xfId="2663" xr:uid="{00000000-0005-0000-0000-00002B0B0000}"/>
    <cellStyle name="RE sin decimales 4 2" xfId="2664" xr:uid="{00000000-0005-0000-0000-00002C0B0000}"/>
    <cellStyle name="RE sin decimales 4 3" xfId="2665" xr:uid="{00000000-0005-0000-0000-00002D0B0000}"/>
    <cellStyle name="RECUAD - Style4" xfId="2666" xr:uid="{00000000-0005-0000-0000-00002E0B0000}"/>
    <cellStyle name="Reporting Bold" xfId="2667" xr:uid="{00000000-0005-0000-0000-00002F0B0000}"/>
    <cellStyle name="Reporting Bold 14" xfId="2668" xr:uid="{00000000-0005-0000-0000-0000300B0000}"/>
    <cellStyle name="Reporting Bold_Adm central" xfId="3671" xr:uid="{00000000-0005-0000-0000-0000310B0000}"/>
    <cellStyle name="Reporting Normal" xfId="2669" xr:uid="{00000000-0005-0000-0000-0000320B0000}"/>
    <cellStyle name="RevList" xfId="2670" xr:uid="{00000000-0005-0000-0000-0000330B0000}"/>
    <cellStyle name="RM" xfId="2671" xr:uid="{00000000-0005-0000-0000-0000340B0000}"/>
    <cellStyle name="Saída" xfId="2672" xr:uid="{00000000-0005-0000-0000-0000350B0000}"/>
    <cellStyle name="Salida 10" xfId="2673" xr:uid="{00000000-0005-0000-0000-0000360B0000}"/>
    <cellStyle name="Salida 11" xfId="2674" xr:uid="{00000000-0005-0000-0000-0000370B0000}"/>
    <cellStyle name="Salida 12" xfId="2675" xr:uid="{00000000-0005-0000-0000-0000380B0000}"/>
    <cellStyle name="Salida 13" xfId="2676" xr:uid="{00000000-0005-0000-0000-0000390B0000}"/>
    <cellStyle name="Salida 14" xfId="2677" xr:uid="{00000000-0005-0000-0000-00003A0B0000}"/>
    <cellStyle name="Salida 15" xfId="2678" xr:uid="{00000000-0005-0000-0000-00003B0B0000}"/>
    <cellStyle name="Salida 16" xfId="2679" xr:uid="{00000000-0005-0000-0000-00003C0B0000}"/>
    <cellStyle name="Salida 2" xfId="2680" xr:uid="{00000000-0005-0000-0000-00003D0B0000}"/>
    <cellStyle name="Salida 2 10" xfId="2681" xr:uid="{00000000-0005-0000-0000-00003E0B0000}"/>
    <cellStyle name="Salida 2 11" xfId="2682" xr:uid="{00000000-0005-0000-0000-00003F0B0000}"/>
    <cellStyle name="Salida 2 12" xfId="2683" xr:uid="{00000000-0005-0000-0000-0000400B0000}"/>
    <cellStyle name="Salida 2 2" xfId="2684" xr:uid="{00000000-0005-0000-0000-0000410B0000}"/>
    <cellStyle name="Salida 2 2 10" xfId="2685" xr:uid="{00000000-0005-0000-0000-0000420B0000}"/>
    <cellStyle name="Salida 2 2 11" xfId="2686" xr:uid="{00000000-0005-0000-0000-0000430B0000}"/>
    <cellStyle name="Salida 2 2 2" xfId="2687" xr:uid="{00000000-0005-0000-0000-0000440B0000}"/>
    <cellStyle name="Salida 2 2 3" xfId="2688" xr:uid="{00000000-0005-0000-0000-0000450B0000}"/>
    <cellStyle name="Salida 2 2 4" xfId="2689" xr:uid="{00000000-0005-0000-0000-0000460B0000}"/>
    <cellStyle name="Salida 2 2 5" xfId="2690" xr:uid="{00000000-0005-0000-0000-0000470B0000}"/>
    <cellStyle name="Salida 2 2 6" xfId="2691" xr:uid="{00000000-0005-0000-0000-0000480B0000}"/>
    <cellStyle name="Salida 2 2 7" xfId="2692" xr:uid="{00000000-0005-0000-0000-0000490B0000}"/>
    <cellStyle name="Salida 2 2 8" xfId="2693" xr:uid="{00000000-0005-0000-0000-00004A0B0000}"/>
    <cellStyle name="Salida 2 2 9" xfId="2694" xr:uid="{00000000-0005-0000-0000-00004B0B0000}"/>
    <cellStyle name="Salida 2 3" xfId="2695" xr:uid="{00000000-0005-0000-0000-00004C0B0000}"/>
    <cellStyle name="Salida 2 4" xfId="2696" xr:uid="{00000000-0005-0000-0000-00004D0B0000}"/>
    <cellStyle name="Salida 2 5" xfId="2697" xr:uid="{00000000-0005-0000-0000-00004E0B0000}"/>
    <cellStyle name="Salida 2 6" xfId="2698" xr:uid="{00000000-0005-0000-0000-00004F0B0000}"/>
    <cellStyle name="Salida 2 7" xfId="2699" xr:uid="{00000000-0005-0000-0000-0000500B0000}"/>
    <cellStyle name="Salida 2 8" xfId="2700" xr:uid="{00000000-0005-0000-0000-0000510B0000}"/>
    <cellStyle name="Salida 2 9" xfId="2701" xr:uid="{00000000-0005-0000-0000-0000520B0000}"/>
    <cellStyle name="Salida 2_IFRS Consolidado" xfId="3500" xr:uid="{00000000-0005-0000-0000-0000530B0000}"/>
    <cellStyle name="Salida 3" xfId="2702" xr:uid="{00000000-0005-0000-0000-0000540B0000}"/>
    <cellStyle name="Salida 3 10" xfId="2703" xr:uid="{00000000-0005-0000-0000-0000550B0000}"/>
    <cellStyle name="Salida 3 11" xfId="2704" xr:uid="{00000000-0005-0000-0000-0000560B0000}"/>
    <cellStyle name="Salida 3 12" xfId="2705" xr:uid="{00000000-0005-0000-0000-0000570B0000}"/>
    <cellStyle name="Salida 3 2" xfId="2706" xr:uid="{00000000-0005-0000-0000-0000580B0000}"/>
    <cellStyle name="Salida 3 2 10" xfId="2707" xr:uid="{00000000-0005-0000-0000-0000590B0000}"/>
    <cellStyle name="Salida 3 2 11" xfId="2708" xr:uid="{00000000-0005-0000-0000-00005A0B0000}"/>
    <cellStyle name="Salida 3 2 2" xfId="2709" xr:uid="{00000000-0005-0000-0000-00005B0B0000}"/>
    <cellStyle name="Salida 3 2 3" xfId="2710" xr:uid="{00000000-0005-0000-0000-00005C0B0000}"/>
    <cellStyle name="Salida 3 2 4" xfId="2711" xr:uid="{00000000-0005-0000-0000-00005D0B0000}"/>
    <cellStyle name="Salida 3 2 5" xfId="2712" xr:uid="{00000000-0005-0000-0000-00005E0B0000}"/>
    <cellStyle name="Salida 3 2 6" xfId="2713" xr:uid="{00000000-0005-0000-0000-00005F0B0000}"/>
    <cellStyle name="Salida 3 2 7" xfId="2714" xr:uid="{00000000-0005-0000-0000-0000600B0000}"/>
    <cellStyle name="Salida 3 2 8" xfId="2715" xr:uid="{00000000-0005-0000-0000-0000610B0000}"/>
    <cellStyle name="Salida 3 2 9" xfId="2716" xr:uid="{00000000-0005-0000-0000-0000620B0000}"/>
    <cellStyle name="Salida 3 3" xfId="2717" xr:uid="{00000000-0005-0000-0000-0000630B0000}"/>
    <cellStyle name="Salida 3 4" xfId="2718" xr:uid="{00000000-0005-0000-0000-0000640B0000}"/>
    <cellStyle name="Salida 3 5" xfId="2719" xr:uid="{00000000-0005-0000-0000-0000650B0000}"/>
    <cellStyle name="Salida 3 6" xfId="2720" xr:uid="{00000000-0005-0000-0000-0000660B0000}"/>
    <cellStyle name="Salida 3 7" xfId="2721" xr:uid="{00000000-0005-0000-0000-0000670B0000}"/>
    <cellStyle name="Salida 3 8" xfId="2722" xr:uid="{00000000-0005-0000-0000-0000680B0000}"/>
    <cellStyle name="Salida 3 9" xfId="2723" xr:uid="{00000000-0005-0000-0000-0000690B0000}"/>
    <cellStyle name="Salida 3_IFRS Consolidado" xfId="3501" xr:uid="{00000000-0005-0000-0000-00006A0B0000}"/>
    <cellStyle name="Salida 4" xfId="2724" xr:uid="{00000000-0005-0000-0000-00006B0B0000}"/>
    <cellStyle name="Salida 5" xfId="2725" xr:uid="{00000000-0005-0000-0000-00006C0B0000}"/>
    <cellStyle name="Salida 6" xfId="2726" xr:uid="{00000000-0005-0000-0000-00006D0B0000}"/>
    <cellStyle name="Salida 7" xfId="2727" xr:uid="{00000000-0005-0000-0000-00006E0B0000}"/>
    <cellStyle name="Salida 8" xfId="2728" xr:uid="{00000000-0005-0000-0000-00006F0B0000}"/>
    <cellStyle name="Salida 9" xfId="2729" xr:uid="{00000000-0005-0000-0000-0000700B0000}"/>
    <cellStyle name="SAPBEXaggData" xfId="2730" xr:uid="{00000000-0005-0000-0000-0000710B0000}"/>
    <cellStyle name="SAPBEXaggData 10" xfId="2731" xr:uid="{00000000-0005-0000-0000-0000720B0000}"/>
    <cellStyle name="SAPBEXaggData 11" xfId="2732" xr:uid="{00000000-0005-0000-0000-0000730B0000}"/>
    <cellStyle name="SAPBEXaggData 2" xfId="2733" xr:uid="{00000000-0005-0000-0000-0000740B0000}"/>
    <cellStyle name="SAPBEXaggData 3" xfId="2734" xr:uid="{00000000-0005-0000-0000-0000750B0000}"/>
    <cellStyle name="SAPBEXaggData 4" xfId="2735" xr:uid="{00000000-0005-0000-0000-0000760B0000}"/>
    <cellStyle name="SAPBEXaggData 5" xfId="2736" xr:uid="{00000000-0005-0000-0000-0000770B0000}"/>
    <cellStyle name="SAPBEXaggData 6" xfId="2737" xr:uid="{00000000-0005-0000-0000-0000780B0000}"/>
    <cellStyle name="SAPBEXaggData 7" xfId="2738" xr:uid="{00000000-0005-0000-0000-0000790B0000}"/>
    <cellStyle name="SAPBEXaggData 8" xfId="2739" xr:uid="{00000000-0005-0000-0000-00007A0B0000}"/>
    <cellStyle name="SAPBEXaggData 9" xfId="2740" xr:uid="{00000000-0005-0000-0000-00007B0B0000}"/>
    <cellStyle name="SAPBEXaggData_IFRS Consolidado" xfId="3502" xr:uid="{00000000-0005-0000-0000-00007C0B0000}"/>
    <cellStyle name="SAPBEXaggDataEmph" xfId="2741" xr:uid="{00000000-0005-0000-0000-00007D0B0000}"/>
    <cellStyle name="SAPBEXaggDataEmph 10" xfId="2742" xr:uid="{00000000-0005-0000-0000-00007E0B0000}"/>
    <cellStyle name="SAPBEXaggDataEmph 11" xfId="2743" xr:uid="{00000000-0005-0000-0000-00007F0B0000}"/>
    <cellStyle name="SAPBEXaggDataEmph 12" xfId="2744" xr:uid="{00000000-0005-0000-0000-0000800B0000}"/>
    <cellStyle name="SAPBEXaggDataEmph 2" xfId="2745" xr:uid="{00000000-0005-0000-0000-0000810B0000}"/>
    <cellStyle name="SAPBEXaggDataEmph 3" xfId="2746" xr:uid="{00000000-0005-0000-0000-0000820B0000}"/>
    <cellStyle name="SAPBEXaggDataEmph 4" xfId="2747" xr:uid="{00000000-0005-0000-0000-0000830B0000}"/>
    <cellStyle name="SAPBEXaggDataEmph 5" xfId="2748" xr:uid="{00000000-0005-0000-0000-0000840B0000}"/>
    <cellStyle name="SAPBEXaggDataEmph 6" xfId="2749" xr:uid="{00000000-0005-0000-0000-0000850B0000}"/>
    <cellStyle name="SAPBEXaggDataEmph 7" xfId="2750" xr:uid="{00000000-0005-0000-0000-0000860B0000}"/>
    <cellStyle name="SAPBEXaggDataEmph 8" xfId="2751" xr:uid="{00000000-0005-0000-0000-0000870B0000}"/>
    <cellStyle name="SAPBEXaggDataEmph 9" xfId="2752" xr:uid="{00000000-0005-0000-0000-0000880B0000}"/>
    <cellStyle name="SAPBEXaggDataEmph_IFRS Consolidado" xfId="3503" xr:uid="{00000000-0005-0000-0000-0000890B0000}"/>
    <cellStyle name="SAPBEXaggExc1" xfId="2753" xr:uid="{00000000-0005-0000-0000-00008A0B0000}"/>
    <cellStyle name="SAPBEXaggExc1Emph" xfId="2754" xr:uid="{00000000-0005-0000-0000-00008B0B0000}"/>
    <cellStyle name="SAPBEXaggExc2" xfId="2755" xr:uid="{00000000-0005-0000-0000-00008C0B0000}"/>
    <cellStyle name="SAPBEXaggExc2Emph" xfId="2756" xr:uid="{00000000-0005-0000-0000-00008D0B0000}"/>
    <cellStyle name="SAPBEXaggItem" xfId="2757" xr:uid="{00000000-0005-0000-0000-00008E0B0000}"/>
    <cellStyle name="SAPBEXaggItem 10" xfId="2758" xr:uid="{00000000-0005-0000-0000-00008F0B0000}"/>
    <cellStyle name="SAPBEXaggItem 11" xfId="2759" xr:uid="{00000000-0005-0000-0000-0000900B0000}"/>
    <cellStyle name="SAPBEXaggItem 12" xfId="2760" xr:uid="{00000000-0005-0000-0000-0000910B0000}"/>
    <cellStyle name="SAPBEXaggItem 13" xfId="3672" xr:uid="{00000000-0005-0000-0000-0000920B0000}"/>
    <cellStyle name="SAPBEXaggItem 2" xfId="2761" xr:uid="{00000000-0005-0000-0000-0000930B0000}"/>
    <cellStyle name="SAPBEXaggItem 3" xfId="2762" xr:uid="{00000000-0005-0000-0000-0000940B0000}"/>
    <cellStyle name="SAPBEXaggItem 4" xfId="2763" xr:uid="{00000000-0005-0000-0000-0000950B0000}"/>
    <cellStyle name="SAPBEXaggItem 5" xfId="2764" xr:uid="{00000000-0005-0000-0000-0000960B0000}"/>
    <cellStyle name="SAPBEXaggItem 6" xfId="2765" xr:uid="{00000000-0005-0000-0000-0000970B0000}"/>
    <cellStyle name="SAPBEXaggItem 7" xfId="2766" xr:uid="{00000000-0005-0000-0000-0000980B0000}"/>
    <cellStyle name="SAPBEXaggItem 8" xfId="2767" xr:uid="{00000000-0005-0000-0000-0000990B0000}"/>
    <cellStyle name="SAPBEXaggItem 9" xfId="2768" xr:uid="{00000000-0005-0000-0000-00009A0B0000}"/>
    <cellStyle name="SAPBEXaggItem_IFRS Consolidado" xfId="3504" xr:uid="{00000000-0005-0000-0000-00009B0B0000}"/>
    <cellStyle name="SAPBEXaggItemX" xfId="2769" xr:uid="{00000000-0005-0000-0000-00009C0B0000}"/>
    <cellStyle name="SAPBEXbackground" xfId="2770" xr:uid="{00000000-0005-0000-0000-00009D0B0000}"/>
    <cellStyle name="SAPBEXchaText" xfId="2771" xr:uid="{00000000-0005-0000-0000-00009E0B0000}"/>
    <cellStyle name="SAPBEXchaText 10" xfId="2772" xr:uid="{00000000-0005-0000-0000-00009F0B0000}"/>
    <cellStyle name="SAPBEXchaText 11" xfId="2773" xr:uid="{00000000-0005-0000-0000-0000A00B0000}"/>
    <cellStyle name="SAPBEXchaText 12" xfId="2774" xr:uid="{00000000-0005-0000-0000-0000A10B0000}"/>
    <cellStyle name="SAPBEXchaText 2" xfId="2775" xr:uid="{00000000-0005-0000-0000-0000A20B0000}"/>
    <cellStyle name="SAPBEXchaText 3" xfId="2776" xr:uid="{00000000-0005-0000-0000-0000A30B0000}"/>
    <cellStyle name="SAPBEXchaText 4" xfId="2777" xr:uid="{00000000-0005-0000-0000-0000A40B0000}"/>
    <cellStyle name="SAPBEXchaText 5" xfId="2778" xr:uid="{00000000-0005-0000-0000-0000A50B0000}"/>
    <cellStyle name="SAPBEXchaText 6" xfId="2779" xr:uid="{00000000-0005-0000-0000-0000A60B0000}"/>
    <cellStyle name="SAPBEXchaText 7" xfId="2780" xr:uid="{00000000-0005-0000-0000-0000A70B0000}"/>
    <cellStyle name="SAPBEXchaText 8" xfId="2781" xr:uid="{00000000-0005-0000-0000-0000A80B0000}"/>
    <cellStyle name="SAPBEXchaText 9" xfId="2782" xr:uid="{00000000-0005-0000-0000-0000A90B0000}"/>
    <cellStyle name="SAPBEXchaText_IFRS Consolidado" xfId="3505" xr:uid="{00000000-0005-0000-0000-0000AA0B0000}"/>
    <cellStyle name="SAPBEXexcBad" xfId="2783" xr:uid="{00000000-0005-0000-0000-0000AB0B0000}"/>
    <cellStyle name="SAPBEXexcBad 2" xfId="2784" xr:uid="{00000000-0005-0000-0000-0000AC0B0000}"/>
    <cellStyle name="SAPBEXexcBad 3" xfId="2785" xr:uid="{00000000-0005-0000-0000-0000AD0B0000}"/>
    <cellStyle name="SAPBEXexcBad7" xfId="2786" xr:uid="{00000000-0005-0000-0000-0000AE0B0000}"/>
    <cellStyle name="SAPBEXexcBad8" xfId="2787" xr:uid="{00000000-0005-0000-0000-0000AF0B0000}"/>
    <cellStyle name="SAPBEXexcBad9" xfId="2788" xr:uid="{00000000-0005-0000-0000-0000B00B0000}"/>
    <cellStyle name="SAPBEXexcCritical" xfId="2789" xr:uid="{00000000-0005-0000-0000-0000B10B0000}"/>
    <cellStyle name="SAPBEXexcCritical 2" xfId="2790" xr:uid="{00000000-0005-0000-0000-0000B20B0000}"/>
    <cellStyle name="SAPBEXexcCritical 3" xfId="2791" xr:uid="{00000000-0005-0000-0000-0000B30B0000}"/>
    <cellStyle name="SAPBEXexcCritical4" xfId="2792" xr:uid="{00000000-0005-0000-0000-0000B40B0000}"/>
    <cellStyle name="SAPBEXexcCritical5" xfId="2793" xr:uid="{00000000-0005-0000-0000-0000B50B0000}"/>
    <cellStyle name="SAPBEXexcCritical6" xfId="2794" xr:uid="{00000000-0005-0000-0000-0000B60B0000}"/>
    <cellStyle name="SAPBEXexcGood" xfId="2795" xr:uid="{00000000-0005-0000-0000-0000B70B0000}"/>
    <cellStyle name="SAPBEXexcGood 2" xfId="2796" xr:uid="{00000000-0005-0000-0000-0000B80B0000}"/>
    <cellStyle name="SAPBEXexcGood 3" xfId="2797" xr:uid="{00000000-0005-0000-0000-0000B90B0000}"/>
    <cellStyle name="SAPBEXexcGood1" xfId="2798" xr:uid="{00000000-0005-0000-0000-0000BA0B0000}"/>
    <cellStyle name="SAPBEXexcGood2" xfId="2799" xr:uid="{00000000-0005-0000-0000-0000BB0B0000}"/>
    <cellStyle name="SAPBEXexcGood3" xfId="2800" xr:uid="{00000000-0005-0000-0000-0000BC0B0000}"/>
    <cellStyle name="SAPBEXexcVeryBad" xfId="2801" xr:uid="{00000000-0005-0000-0000-0000BD0B0000}"/>
    <cellStyle name="SAPBEXexcVeryBad 2" xfId="2802" xr:uid="{00000000-0005-0000-0000-0000BE0B0000}"/>
    <cellStyle name="SAPBEXexcVeryBad 3" xfId="2803" xr:uid="{00000000-0005-0000-0000-0000BF0B0000}"/>
    <cellStyle name="SAPBEXfilterDrill" xfId="2804" xr:uid="{00000000-0005-0000-0000-0000C00B0000}"/>
    <cellStyle name="SAPBEXfilterDrill 10" xfId="2805" xr:uid="{00000000-0005-0000-0000-0000C10B0000}"/>
    <cellStyle name="SAPBEXfilterDrill 11" xfId="2806" xr:uid="{00000000-0005-0000-0000-0000C20B0000}"/>
    <cellStyle name="SAPBEXfilterDrill 12" xfId="2807" xr:uid="{00000000-0005-0000-0000-0000C30B0000}"/>
    <cellStyle name="SAPBEXfilterDrill 2" xfId="2808" xr:uid="{00000000-0005-0000-0000-0000C40B0000}"/>
    <cellStyle name="SAPBEXfilterDrill 3" xfId="2809" xr:uid="{00000000-0005-0000-0000-0000C50B0000}"/>
    <cellStyle name="SAPBEXfilterDrill 4" xfId="2810" xr:uid="{00000000-0005-0000-0000-0000C60B0000}"/>
    <cellStyle name="SAPBEXfilterDrill 5" xfId="2811" xr:uid="{00000000-0005-0000-0000-0000C70B0000}"/>
    <cellStyle name="SAPBEXfilterDrill 6" xfId="2812" xr:uid="{00000000-0005-0000-0000-0000C80B0000}"/>
    <cellStyle name="SAPBEXfilterDrill 7" xfId="2813" xr:uid="{00000000-0005-0000-0000-0000C90B0000}"/>
    <cellStyle name="SAPBEXfilterDrill 8" xfId="2814" xr:uid="{00000000-0005-0000-0000-0000CA0B0000}"/>
    <cellStyle name="SAPBEXfilterDrill 9" xfId="2815" xr:uid="{00000000-0005-0000-0000-0000CB0B0000}"/>
    <cellStyle name="SAPBEXfilterDrill_IFRS Consolidado" xfId="3506" xr:uid="{00000000-0005-0000-0000-0000CC0B0000}"/>
    <cellStyle name="SAPBEXfilterItem" xfId="2816" xr:uid="{00000000-0005-0000-0000-0000CD0B0000}"/>
    <cellStyle name="SAPBEXfilterItem 10" xfId="2817" xr:uid="{00000000-0005-0000-0000-0000CE0B0000}"/>
    <cellStyle name="SAPBEXfilterItem 11" xfId="2818" xr:uid="{00000000-0005-0000-0000-0000CF0B0000}"/>
    <cellStyle name="SAPBEXfilterItem 2" xfId="2819" xr:uid="{00000000-0005-0000-0000-0000D00B0000}"/>
    <cellStyle name="SAPBEXfilterItem 3" xfId="2820" xr:uid="{00000000-0005-0000-0000-0000D10B0000}"/>
    <cellStyle name="SAPBEXfilterItem 4" xfId="2821" xr:uid="{00000000-0005-0000-0000-0000D20B0000}"/>
    <cellStyle name="SAPBEXfilterItem 5" xfId="2822" xr:uid="{00000000-0005-0000-0000-0000D30B0000}"/>
    <cellStyle name="SAPBEXfilterItem 6" xfId="2823" xr:uid="{00000000-0005-0000-0000-0000D40B0000}"/>
    <cellStyle name="SAPBEXfilterItem 7" xfId="2824" xr:uid="{00000000-0005-0000-0000-0000D50B0000}"/>
    <cellStyle name="SAPBEXfilterItem 8" xfId="2825" xr:uid="{00000000-0005-0000-0000-0000D60B0000}"/>
    <cellStyle name="SAPBEXfilterItem 9" xfId="2826" xr:uid="{00000000-0005-0000-0000-0000D70B0000}"/>
    <cellStyle name="SAPBEXfilterText" xfId="2827" xr:uid="{00000000-0005-0000-0000-0000D80B0000}"/>
    <cellStyle name="SAPBEXfilterText 10" xfId="2828" xr:uid="{00000000-0005-0000-0000-0000D90B0000}"/>
    <cellStyle name="SAPBEXfilterText 11" xfId="2829" xr:uid="{00000000-0005-0000-0000-0000DA0B0000}"/>
    <cellStyle name="SAPBEXfilterText 12" xfId="2830" xr:uid="{00000000-0005-0000-0000-0000DB0B0000}"/>
    <cellStyle name="SAPBEXfilterText 2" xfId="2831" xr:uid="{00000000-0005-0000-0000-0000DC0B0000}"/>
    <cellStyle name="SAPBEXfilterText 3" xfId="2832" xr:uid="{00000000-0005-0000-0000-0000DD0B0000}"/>
    <cellStyle name="SAPBEXfilterText 4" xfId="2833" xr:uid="{00000000-0005-0000-0000-0000DE0B0000}"/>
    <cellStyle name="SAPBEXfilterText 5" xfId="2834" xr:uid="{00000000-0005-0000-0000-0000DF0B0000}"/>
    <cellStyle name="SAPBEXfilterText 6" xfId="2835" xr:uid="{00000000-0005-0000-0000-0000E00B0000}"/>
    <cellStyle name="SAPBEXfilterText 7" xfId="2836" xr:uid="{00000000-0005-0000-0000-0000E10B0000}"/>
    <cellStyle name="SAPBEXfilterText 8" xfId="2837" xr:uid="{00000000-0005-0000-0000-0000E20B0000}"/>
    <cellStyle name="SAPBEXfilterText 9" xfId="2838" xr:uid="{00000000-0005-0000-0000-0000E30B0000}"/>
    <cellStyle name="SAPBEXformats" xfId="2839" xr:uid="{00000000-0005-0000-0000-0000E40B0000}"/>
    <cellStyle name="SAPBEXformats 10" xfId="2840" xr:uid="{00000000-0005-0000-0000-0000E50B0000}"/>
    <cellStyle name="SAPBEXformats 11" xfId="2841" xr:uid="{00000000-0005-0000-0000-0000E60B0000}"/>
    <cellStyle name="SAPBEXformats 12" xfId="2842" xr:uid="{00000000-0005-0000-0000-0000E70B0000}"/>
    <cellStyle name="SAPBEXformats 2" xfId="2843" xr:uid="{00000000-0005-0000-0000-0000E80B0000}"/>
    <cellStyle name="SAPBEXformats 3" xfId="2844" xr:uid="{00000000-0005-0000-0000-0000E90B0000}"/>
    <cellStyle name="SAPBEXformats 4" xfId="2845" xr:uid="{00000000-0005-0000-0000-0000EA0B0000}"/>
    <cellStyle name="SAPBEXformats 5" xfId="2846" xr:uid="{00000000-0005-0000-0000-0000EB0B0000}"/>
    <cellStyle name="SAPBEXformats 6" xfId="2847" xr:uid="{00000000-0005-0000-0000-0000EC0B0000}"/>
    <cellStyle name="SAPBEXformats 7" xfId="2848" xr:uid="{00000000-0005-0000-0000-0000ED0B0000}"/>
    <cellStyle name="SAPBEXformats 8" xfId="2849" xr:uid="{00000000-0005-0000-0000-0000EE0B0000}"/>
    <cellStyle name="SAPBEXformats 9" xfId="2850" xr:uid="{00000000-0005-0000-0000-0000EF0B0000}"/>
    <cellStyle name="SAPBEXformats_IFRS Consolidado" xfId="3507" xr:uid="{00000000-0005-0000-0000-0000F00B0000}"/>
    <cellStyle name="SAPBEXheaderData" xfId="2851" xr:uid="{00000000-0005-0000-0000-0000F10B0000}"/>
    <cellStyle name="SAPBEXheaderData 2" xfId="2852" xr:uid="{00000000-0005-0000-0000-0000F20B0000}"/>
    <cellStyle name="SAPBEXheaderData 3" xfId="2853" xr:uid="{00000000-0005-0000-0000-0000F30B0000}"/>
    <cellStyle name="SAPBEXheaderItem" xfId="2854" xr:uid="{00000000-0005-0000-0000-0000F40B0000}"/>
    <cellStyle name="SAPBEXheaderItem 10" xfId="2855" xr:uid="{00000000-0005-0000-0000-0000F50B0000}"/>
    <cellStyle name="SAPBEXheaderItem 11" xfId="2856" xr:uid="{00000000-0005-0000-0000-0000F60B0000}"/>
    <cellStyle name="SAPBEXheaderItem 12" xfId="2857" xr:uid="{00000000-0005-0000-0000-0000F70B0000}"/>
    <cellStyle name="SAPBEXheaderItem 13" xfId="2858" xr:uid="{00000000-0005-0000-0000-0000F80B0000}"/>
    <cellStyle name="SAPBEXheaderItem 14" xfId="2859" xr:uid="{00000000-0005-0000-0000-0000F90B0000}"/>
    <cellStyle name="SAPBEXheaderItem 2" xfId="2860" xr:uid="{00000000-0005-0000-0000-0000FA0B0000}"/>
    <cellStyle name="SAPBEXheaderItem 3" xfId="2861" xr:uid="{00000000-0005-0000-0000-0000FB0B0000}"/>
    <cellStyle name="SAPBEXheaderItem 4" xfId="2862" xr:uid="{00000000-0005-0000-0000-0000FC0B0000}"/>
    <cellStyle name="SAPBEXheaderItem 5" xfId="2863" xr:uid="{00000000-0005-0000-0000-0000FD0B0000}"/>
    <cellStyle name="SAPBEXheaderItem 6" xfId="2864" xr:uid="{00000000-0005-0000-0000-0000FE0B0000}"/>
    <cellStyle name="SAPBEXheaderItem 7" xfId="2865" xr:uid="{00000000-0005-0000-0000-0000FF0B0000}"/>
    <cellStyle name="SAPBEXheaderItem 8" xfId="2866" xr:uid="{00000000-0005-0000-0000-0000000C0000}"/>
    <cellStyle name="SAPBEXheaderItem 9" xfId="2867" xr:uid="{00000000-0005-0000-0000-0000010C0000}"/>
    <cellStyle name="SAPBEXheaderRowOne" xfId="2868" xr:uid="{00000000-0005-0000-0000-0000020C0000}"/>
    <cellStyle name="SAPBEXheaderRowThree" xfId="2869" xr:uid="{00000000-0005-0000-0000-0000030C0000}"/>
    <cellStyle name="SAPBEXheaderRowThree 2" xfId="2870" xr:uid="{00000000-0005-0000-0000-0000040C0000}"/>
    <cellStyle name="SAPBEXheaderRowThree 3" xfId="2871" xr:uid="{00000000-0005-0000-0000-0000050C0000}"/>
    <cellStyle name="SAPBEXheaderRowTwo" xfId="2872" xr:uid="{00000000-0005-0000-0000-0000060C0000}"/>
    <cellStyle name="SAPBEXheaderRowTwo 2" xfId="2873" xr:uid="{00000000-0005-0000-0000-0000070C0000}"/>
    <cellStyle name="SAPBEXheaderRowTwo 3" xfId="2874" xr:uid="{00000000-0005-0000-0000-0000080C0000}"/>
    <cellStyle name="SAPBEXheaderSingleRow" xfId="2875" xr:uid="{00000000-0005-0000-0000-0000090C0000}"/>
    <cellStyle name="SAPBEXheaderSingleRow 2" xfId="2876" xr:uid="{00000000-0005-0000-0000-00000A0C0000}"/>
    <cellStyle name="SAPBEXheaderSingleRow 3" xfId="2877" xr:uid="{00000000-0005-0000-0000-00000B0C0000}"/>
    <cellStyle name="SAPBEXheaderText" xfId="2878" xr:uid="{00000000-0005-0000-0000-00000C0C0000}"/>
    <cellStyle name="SAPBEXheaderText 10" xfId="2879" xr:uid="{00000000-0005-0000-0000-00000D0C0000}"/>
    <cellStyle name="SAPBEXheaderText 11" xfId="2880" xr:uid="{00000000-0005-0000-0000-00000E0C0000}"/>
    <cellStyle name="SAPBEXheaderText 12" xfId="2881" xr:uid="{00000000-0005-0000-0000-00000F0C0000}"/>
    <cellStyle name="SAPBEXheaderText 13" xfId="2882" xr:uid="{00000000-0005-0000-0000-0000100C0000}"/>
    <cellStyle name="SAPBEXheaderText 14" xfId="2883" xr:uid="{00000000-0005-0000-0000-0000110C0000}"/>
    <cellStyle name="SAPBEXheaderText 2" xfId="2884" xr:uid="{00000000-0005-0000-0000-0000120C0000}"/>
    <cellStyle name="SAPBEXheaderText 3" xfId="2885" xr:uid="{00000000-0005-0000-0000-0000130C0000}"/>
    <cellStyle name="SAPBEXheaderText 4" xfId="2886" xr:uid="{00000000-0005-0000-0000-0000140C0000}"/>
    <cellStyle name="SAPBEXheaderText 5" xfId="2887" xr:uid="{00000000-0005-0000-0000-0000150C0000}"/>
    <cellStyle name="SAPBEXheaderText 6" xfId="2888" xr:uid="{00000000-0005-0000-0000-0000160C0000}"/>
    <cellStyle name="SAPBEXheaderText 7" xfId="2889" xr:uid="{00000000-0005-0000-0000-0000170C0000}"/>
    <cellStyle name="SAPBEXheaderText 8" xfId="2890" xr:uid="{00000000-0005-0000-0000-0000180C0000}"/>
    <cellStyle name="SAPBEXheaderText 9" xfId="2891" xr:uid="{00000000-0005-0000-0000-0000190C0000}"/>
    <cellStyle name="SAPBEXHLevel0" xfId="2892" xr:uid="{00000000-0005-0000-0000-00001A0C0000}"/>
    <cellStyle name="SAPBEXHLevel0X" xfId="2893" xr:uid="{00000000-0005-0000-0000-00001B0C0000}"/>
    <cellStyle name="SAPBEXHLevel1" xfId="2894" xr:uid="{00000000-0005-0000-0000-00001C0C0000}"/>
    <cellStyle name="SAPBEXHLevel1X" xfId="2895" xr:uid="{00000000-0005-0000-0000-00001D0C0000}"/>
    <cellStyle name="SAPBEXHLevel2" xfId="2896" xr:uid="{00000000-0005-0000-0000-00001E0C0000}"/>
    <cellStyle name="SAPBEXHLevel2X" xfId="2897" xr:uid="{00000000-0005-0000-0000-00001F0C0000}"/>
    <cellStyle name="SAPBEXHLevel3" xfId="2898" xr:uid="{00000000-0005-0000-0000-0000200C0000}"/>
    <cellStyle name="SAPBEXHLevel3X" xfId="2899" xr:uid="{00000000-0005-0000-0000-0000210C0000}"/>
    <cellStyle name="SAPBEXinputData" xfId="2900" xr:uid="{00000000-0005-0000-0000-0000220C0000}"/>
    <cellStyle name="SAPBEXresData" xfId="2901" xr:uid="{00000000-0005-0000-0000-0000230C0000}"/>
    <cellStyle name="SAPBEXresData 10" xfId="2902" xr:uid="{00000000-0005-0000-0000-0000240C0000}"/>
    <cellStyle name="SAPBEXresData 11" xfId="2903" xr:uid="{00000000-0005-0000-0000-0000250C0000}"/>
    <cellStyle name="SAPBEXresData 12" xfId="2904" xr:uid="{00000000-0005-0000-0000-0000260C0000}"/>
    <cellStyle name="SAPBEXresData 2" xfId="2905" xr:uid="{00000000-0005-0000-0000-0000270C0000}"/>
    <cellStyle name="SAPBEXresData 3" xfId="2906" xr:uid="{00000000-0005-0000-0000-0000280C0000}"/>
    <cellStyle name="SAPBEXresData 4" xfId="2907" xr:uid="{00000000-0005-0000-0000-0000290C0000}"/>
    <cellStyle name="SAPBEXresData 5" xfId="2908" xr:uid="{00000000-0005-0000-0000-00002A0C0000}"/>
    <cellStyle name="SAPBEXresData 6" xfId="2909" xr:uid="{00000000-0005-0000-0000-00002B0C0000}"/>
    <cellStyle name="SAPBEXresData 7" xfId="2910" xr:uid="{00000000-0005-0000-0000-00002C0C0000}"/>
    <cellStyle name="SAPBEXresData 8" xfId="2911" xr:uid="{00000000-0005-0000-0000-00002D0C0000}"/>
    <cellStyle name="SAPBEXresData 9" xfId="2912" xr:uid="{00000000-0005-0000-0000-00002E0C0000}"/>
    <cellStyle name="SAPBEXresData_IFRS Consolidado" xfId="3508" xr:uid="{00000000-0005-0000-0000-00002F0C0000}"/>
    <cellStyle name="SAPBEXresDataEmph" xfId="2913" xr:uid="{00000000-0005-0000-0000-0000300C0000}"/>
    <cellStyle name="SAPBEXresDataEmph 10" xfId="2914" xr:uid="{00000000-0005-0000-0000-0000310C0000}"/>
    <cellStyle name="SAPBEXresDataEmph 11" xfId="2915" xr:uid="{00000000-0005-0000-0000-0000320C0000}"/>
    <cellStyle name="SAPBEXresDataEmph 12" xfId="2916" xr:uid="{00000000-0005-0000-0000-0000330C0000}"/>
    <cellStyle name="SAPBEXresDataEmph 2" xfId="2917" xr:uid="{00000000-0005-0000-0000-0000340C0000}"/>
    <cellStyle name="SAPBEXresDataEmph 3" xfId="2918" xr:uid="{00000000-0005-0000-0000-0000350C0000}"/>
    <cellStyle name="SAPBEXresDataEmph 4" xfId="2919" xr:uid="{00000000-0005-0000-0000-0000360C0000}"/>
    <cellStyle name="SAPBEXresDataEmph 5" xfId="2920" xr:uid="{00000000-0005-0000-0000-0000370C0000}"/>
    <cellStyle name="SAPBEXresDataEmph 6" xfId="2921" xr:uid="{00000000-0005-0000-0000-0000380C0000}"/>
    <cellStyle name="SAPBEXresDataEmph 7" xfId="2922" xr:uid="{00000000-0005-0000-0000-0000390C0000}"/>
    <cellStyle name="SAPBEXresDataEmph 8" xfId="2923" xr:uid="{00000000-0005-0000-0000-00003A0C0000}"/>
    <cellStyle name="SAPBEXresDataEmph 9" xfId="2924" xr:uid="{00000000-0005-0000-0000-00003B0C0000}"/>
    <cellStyle name="SAPBEXresDataEmph_IFRS Consolidado" xfId="3509" xr:uid="{00000000-0005-0000-0000-00003C0C0000}"/>
    <cellStyle name="SAPBEXresExc1" xfId="2925" xr:uid="{00000000-0005-0000-0000-00003D0C0000}"/>
    <cellStyle name="SAPBEXresExc1Emph" xfId="2926" xr:uid="{00000000-0005-0000-0000-00003E0C0000}"/>
    <cellStyle name="SAPBEXresExc2" xfId="2927" xr:uid="{00000000-0005-0000-0000-00003F0C0000}"/>
    <cellStyle name="SAPBEXresExc2Emph" xfId="2928" xr:uid="{00000000-0005-0000-0000-0000400C0000}"/>
    <cellStyle name="SAPBEXresItem" xfId="2929" xr:uid="{00000000-0005-0000-0000-0000410C0000}"/>
    <cellStyle name="SAPBEXresItem 10" xfId="2930" xr:uid="{00000000-0005-0000-0000-0000420C0000}"/>
    <cellStyle name="SAPBEXresItem 11" xfId="2931" xr:uid="{00000000-0005-0000-0000-0000430C0000}"/>
    <cellStyle name="SAPBEXresItem 12" xfId="2932" xr:uid="{00000000-0005-0000-0000-0000440C0000}"/>
    <cellStyle name="SAPBEXresItem 2" xfId="2933" xr:uid="{00000000-0005-0000-0000-0000450C0000}"/>
    <cellStyle name="SAPBEXresItem 3" xfId="2934" xr:uid="{00000000-0005-0000-0000-0000460C0000}"/>
    <cellStyle name="SAPBEXresItem 4" xfId="2935" xr:uid="{00000000-0005-0000-0000-0000470C0000}"/>
    <cellStyle name="SAPBEXresItem 5" xfId="2936" xr:uid="{00000000-0005-0000-0000-0000480C0000}"/>
    <cellStyle name="SAPBEXresItem 6" xfId="2937" xr:uid="{00000000-0005-0000-0000-0000490C0000}"/>
    <cellStyle name="SAPBEXresItem 7" xfId="2938" xr:uid="{00000000-0005-0000-0000-00004A0C0000}"/>
    <cellStyle name="SAPBEXresItem 8" xfId="2939" xr:uid="{00000000-0005-0000-0000-00004B0C0000}"/>
    <cellStyle name="SAPBEXresItem 9" xfId="2940" xr:uid="{00000000-0005-0000-0000-00004C0C0000}"/>
    <cellStyle name="SAPBEXresItem_IFRS Consolidado" xfId="3510" xr:uid="{00000000-0005-0000-0000-00004D0C0000}"/>
    <cellStyle name="SAPBEXresItemX" xfId="2941" xr:uid="{00000000-0005-0000-0000-00004E0C0000}"/>
    <cellStyle name="SAPBEXstdData" xfId="2942" xr:uid="{00000000-0005-0000-0000-00004F0C0000}"/>
    <cellStyle name="SAPBEXstdData 10" xfId="2943" xr:uid="{00000000-0005-0000-0000-0000500C0000}"/>
    <cellStyle name="SAPBEXstdData 11" xfId="2944" xr:uid="{00000000-0005-0000-0000-0000510C0000}"/>
    <cellStyle name="SAPBEXstdData 12" xfId="2945" xr:uid="{00000000-0005-0000-0000-0000520C0000}"/>
    <cellStyle name="SAPBEXstdData 2" xfId="2946" xr:uid="{00000000-0005-0000-0000-0000530C0000}"/>
    <cellStyle name="SAPBEXstdData 3" xfId="2947" xr:uid="{00000000-0005-0000-0000-0000540C0000}"/>
    <cellStyle name="SAPBEXstdData 4" xfId="2948" xr:uid="{00000000-0005-0000-0000-0000550C0000}"/>
    <cellStyle name="SAPBEXstdData 5" xfId="2949" xr:uid="{00000000-0005-0000-0000-0000560C0000}"/>
    <cellStyle name="SAPBEXstdData 6" xfId="2950" xr:uid="{00000000-0005-0000-0000-0000570C0000}"/>
    <cellStyle name="SAPBEXstdData 7" xfId="2951" xr:uid="{00000000-0005-0000-0000-0000580C0000}"/>
    <cellStyle name="SAPBEXstdData 8" xfId="2952" xr:uid="{00000000-0005-0000-0000-0000590C0000}"/>
    <cellStyle name="SAPBEXstdData 9" xfId="2953" xr:uid="{00000000-0005-0000-0000-00005A0C0000}"/>
    <cellStyle name="SAPBEXstdData_IFRS Consolidado" xfId="3511" xr:uid="{00000000-0005-0000-0000-00005B0C0000}"/>
    <cellStyle name="SAPBEXstdDataEmph" xfId="2954" xr:uid="{00000000-0005-0000-0000-00005C0C0000}"/>
    <cellStyle name="SAPBEXstdDataEmph 10" xfId="2955" xr:uid="{00000000-0005-0000-0000-00005D0C0000}"/>
    <cellStyle name="SAPBEXstdDataEmph 11" xfId="2956" xr:uid="{00000000-0005-0000-0000-00005E0C0000}"/>
    <cellStyle name="SAPBEXstdDataEmph 12" xfId="2957" xr:uid="{00000000-0005-0000-0000-00005F0C0000}"/>
    <cellStyle name="SAPBEXstdDataEmph 2" xfId="2958" xr:uid="{00000000-0005-0000-0000-0000600C0000}"/>
    <cellStyle name="SAPBEXstdDataEmph 3" xfId="2959" xr:uid="{00000000-0005-0000-0000-0000610C0000}"/>
    <cellStyle name="SAPBEXstdDataEmph 4" xfId="2960" xr:uid="{00000000-0005-0000-0000-0000620C0000}"/>
    <cellStyle name="SAPBEXstdDataEmph 5" xfId="2961" xr:uid="{00000000-0005-0000-0000-0000630C0000}"/>
    <cellStyle name="SAPBEXstdDataEmph 6" xfId="2962" xr:uid="{00000000-0005-0000-0000-0000640C0000}"/>
    <cellStyle name="SAPBEXstdDataEmph 7" xfId="2963" xr:uid="{00000000-0005-0000-0000-0000650C0000}"/>
    <cellStyle name="SAPBEXstdDataEmph 8" xfId="2964" xr:uid="{00000000-0005-0000-0000-0000660C0000}"/>
    <cellStyle name="SAPBEXstdDataEmph 9" xfId="2965" xr:uid="{00000000-0005-0000-0000-0000670C0000}"/>
    <cellStyle name="SAPBEXstdDataEmph_IFRS Consolidado" xfId="3512" xr:uid="{00000000-0005-0000-0000-0000680C0000}"/>
    <cellStyle name="SAPBEXstdExc1" xfId="2966" xr:uid="{00000000-0005-0000-0000-0000690C0000}"/>
    <cellStyle name="SAPBEXstdExc1Emph" xfId="2967" xr:uid="{00000000-0005-0000-0000-00006A0C0000}"/>
    <cellStyle name="SAPBEXstdExc2" xfId="2968" xr:uid="{00000000-0005-0000-0000-00006B0C0000}"/>
    <cellStyle name="SAPBEXstdExc2Emph" xfId="2969" xr:uid="{00000000-0005-0000-0000-00006C0C0000}"/>
    <cellStyle name="SAPBEXstdItem" xfId="2970" xr:uid="{00000000-0005-0000-0000-00006D0C0000}"/>
    <cellStyle name="SAPBEXstdItem 10" xfId="2971" xr:uid="{00000000-0005-0000-0000-00006E0C0000}"/>
    <cellStyle name="SAPBEXstdItem 11" xfId="2972" xr:uid="{00000000-0005-0000-0000-00006F0C0000}"/>
    <cellStyle name="SAPBEXstdItem 2" xfId="2973" xr:uid="{00000000-0005-0000-0000-0000700C0000}"/>
    <cellStyle name="SAPBEXstdItem 3" xfId="2974" xr:uid="{00000000-0005-0000-0000-0000710C0000}"/>
    <cellStyle name="SAPBEXstdItem 4" xfId="2975" xr:uid="{00000000-0005-0000-0000-0000720C0000}"/>
    <cellStyle name="SAPBEXstdItem 5" xfId="2976" xr:uid="{00000000-0005-0000-0000-0000730C0000}"/>
    <cellStyle name="SAPBEXstdItem 6" xfId="2977" xr:uid="{00000000-0005-0000-0000-0000740C0000}"/>
    <cellStyle name="SAPBEXstdItem 7" xfId="2978" xr:uid="{00000000-0005-0000-0000-0000750C0000}"/>
    <cellStyle name="SAPBEXstdItem 8" xfId="2979" xr:uid="{00000000-0005-0000-0000-0000760C0000}"/>
    <cellStyle name="SAPBEXstdItem 9" xfId="2980" xr:uid="{00000000-0005-0000-0000-0000770C0000}"/>
    <cellStyle name="SAPBEXstdItem_IFRS Consolidado" xfId="3513" xr:uid="{00000000-0005-0000-0000-0000780C0000}"/>
    <cellStyle name="SAPBEXstdItemHeader" xfId="2981" xr:uid="{00000000-0005-0000-0000-0000790C0000}"/>
    <cellStyle name="SAPBEXstdItemHeader 2" xfId="2982" xr:uid="{00000000-0005-0000-0000-00007A0C0000}"/>
    <cellStyle name="SAPBEXstdItemHeader 3" xfId="2983" xr:uid="{00000000-0005-0000-0000-00007B0C0000}"/>
    <cellStyle name="SAPBEXstdItemLeft" xfId="2984" xr:uid="{00000000-0005-0000-0000-00007C0C0000}"/>
    <cellStyle name="SAPBEXstdItemLeft 2" xfId="2985" xr:uid="{00000000-0005-0000-0000-00007D0C0000}"/>
    <cellStyle name="SAPBEXstdItemLeft 3" xfId="2986" xr:uid="{00000000-0005-0000-0000-00007E0C0000}"/>
    <cellStyle name="SAPBEXstdItemLeftChart" xfId="2987" xr:uid="{00000000-0005-0000-0000-00007F0C0000}"/>
    <cellStyle name="SAPBEXstdItemLeftChart 2" xfId="2988" xr:uid="{00000000-0005-0000-0000-0000800C0000}"/>
    <cellStyle name="SAPBEXstdItemLeftChart 3" xfId="2989" xr:uid="{00000000-0005-0000-0000-0000810C0000}"/>
    <cellStyle name="SAPBEXstdItemX" xfId="2990" xr:uid="{00000000-0005-0000-0000-0000820C0000}"/>
    <cellStyle name="SAPBEXsubData" xfId="2991" xr:uid="{00000000-0005-0000-0000-0000830C0000}"/>
    <cellStyle name="SAPBEXsubData 2" xfId="2992" xr:uid="{00000000-0005-0000-0000-0000840C0000}"/>
    <cellStyle name="SAPBEXsubData 3" xfId="2993" xr:uid="{00000000-0005-0000-0000-0000850C0000}"/>
    <cellStyle name="SAPBEXsubDataEmph" xfId="2994" xr:uid="{00000000-0005-0000-0000-0000860C0000}"/>
    <cellStyle name="SAPBEXsubDataEmph 2" xfId="2995" xr:uid="{00000000-0005-0000-0000-0000870C0000}"/>
    <cellStyle name="SAPBEXsubDataEmph 3" xfId="2996" xr:uid="{00000000-0005-0000-0000-0000880C0000}"/>
    <cellStyle name="SAPBEXsubExc1" xfId="2997" xr:uid="{00000000-0005-0000-0000-0000890C0000}"/>
    <cellStyle name="SAPBEXsubExc1Emph" xfId="2998" xr:uid="{00000000-0005-0000-0000-00008A0C0000}"/>
    <cellStyle name="SAPBEXsubExc2" xfId="2999" xr:uid="{00000000-0005-0000-0000-00008B0C0000}"/>
    <cellStyle name="SAPBEXsubExc2Emph" xfId="3000" xr:uid="{00000000-0005-0000-0000-00008C0C0000}"/>
    <cellStyle name="SAPBEXsubItem" xfId="3001" xr:uid="{00000000-0005-0000-0000-00008D0C0000}"/>
    <cellStyle name="SAPBEXsubItem 2" xfId="3002" xr:uid="{00000000-0005-0000-0000-00008E0C0000}"/>
    <cellStyle name="SAPBEXsubItem 3" xfId="3003" xr:uid="{00000000-0005-0000-0000-00008F0C0000}"/>
    <cellStyle name="SAPBEXtitle" xfId="3004" xr:uid="{00000000-0005-0000-0000-0000900C0000}"/>
    <cellStyle name="SAPBEXtitle 10" xfId="3005" xr:uid="{00000000-0005-0000-0000-0000910C0000}"/>
    <cellStyle name="SAPBEXtitle 11" xfId="3006" xr:uid="{00000000-0005-0000-0000-0000920C0000}"/>
    <cellStyle name="SAPBEXtitle 2" xfId="3007" xr:uid="{00000000-0005-0000-0000-0000930C0000}"/>
    <cellStyle name="SAPBEXtitle 3" xfId="3008" xr:uid="{00000000-0005-0000-0000-0000940C0000}"/>
    <cellStyle name="SAPBEXtitle 4" xfId="3009" xr:uid="{00000000-0005-0000-0000-0000950C0000}"/>
    <cellStyle name="SAPBEXtitle 5" xfId="3010" xr:uid="{00000000-0005-0000-0000-0000960C0000}"/>
    <cellStyle name="SAPBEXtitle 6" xfId="3011" xr:uid="{00000000-0005-0000-0000-0000970C0000}"/>
    <cellStyle name="SAPBEXtitle 7" xfId="3012" xr:uid="{00000000-0005-0000-0000-0000980C0000}"/>
    <cellStyle name="SAPBEXtitle 8" xfId="3013" xr:uid="{00000000-0005-0000-0000-0000990C0000}"/>
    <cellStyle name="SAPBEXtitle 9" xfId="3014" xr:uid="{00000000-0005-0000-0000-00009A0C0000}"/>
    <cellStyle name="SAPBEXundefined" xfId="3015" xr:uid="{00000000-0005-0000-0000-00009B0C0000}"/>
    <cellStyle name="SAPBEXundefined 10" xfId="3016" xr:uid="{00000000-0005-0000-0000-00009C0C0000}"/>
    <cellStyle name="SAPBEXundefined 11" xfId="3017" xr:uid="{00000000-0005-0000-0000-00009D0C0000}"/>
    <cellStyle name="SAPBEXundefined 12" xfId="3018" xr:uid="{00000000-0005-0000-0000-00009E0C0000}"/>
    <cellStyle name="SAPBEXundefined 2" xfId="3019" xr:uid="{00000000-0005-0000-0000-00009F0C0000}"/>
    <cellStyle name="SAPBEXundefined 3" xfId="3020" xr:uid="{00000000-0005-0000-0000-0000A00C0000}"/>
    <cellStyle name="SAPBEXundefined 4" xfId="3021" xr:uid="{00000000-0005-0000-0000-0000A10C0000}"/>
    <cellStyle name="SAPBEXundefined 5" xfId="3022" xr:uid="{00000000-0005-0000-0000-0000A20C0000}"/>
    <cellStyle name="SAPBEXundefined 6" xfId="3023" xr:uid="{00000000-0005-0000-0000-0000A30C0000}"/>
    <cellStyle name="SAPBEXundefined 7" xfId="3024" xr:uid="{00000000-0005-0000-0000-0000A40C0000}"/>
    <cellStyle name="SAPBEXundefined 8" xfId="3025" xr:uid="{00000000-0005-0000-0000-0000A50C0000}"/>
    <cellStyle name="SAPBEXundefined 9" xfId="3026" xr:uid="{00000000-0005-0000-0000-0000A60C0000}"/>
    <cellStyle name="SAPBEXundefined_IFRS Consolidado" xfId="3514" xr:uid="{00000000-0005-0000-0000-0000A70C0000}"/>
    <cellStyle name="SAPOutput" xfId="3027" xr:uid="{00000000-0005-0000-0000-0000A80C0000}"/>
    <cellStyle name="ScripFactor" xfId="3028" xr:uid="{00000000-0005-0000-0000-0000A90C0000}"/>
    <cellStyle name="SectionHeading" xfId="3029" xr:uid="{00000000-0005-0000-0000-0000AA0C0000}"/>
    <cellStyle name="Separador de milhares [0]_AF Reports - 0699 Brasil" xfId="3030" xr:uid="{00000000-0005-0000-0000-0000AB0C0000}"/>
    <cellStyle name="Separador de milhares 2" xfId="3031" xr:uid="{00000000-0005-0000-0000-0000AC0C0000}"/>
    <cellStyle name="Separador de milhares 3" xfId="3032" xr:uid="{00000000-0005-0000-0000-0000AD0C0000}"/>
    <cellStyle name="Separador de milhares_A-F Bra - R$ - May00" xfId="3033" xr:uid="{00000000-0005-0000-0000-0000AE0C0000}"/>
    <cellStyle name="Sheet Title" xfId="3034" xr:uid="{00000000-0005-0000-0000-0000AF0C0000}"/>
    <cellStyle name="STYL1 - Style1" xfId="3035" xr:uid="{00000000-0005-0000-0000-0000B00C0000}"/>
    <cellStyle name="STYL1 - Style1 10" xfId="3036" xr:uid="{00000000-0005-0000-0000-0000B10C0000}"/>
    <cellStyle name="STYL1 - Style1 11" xfId="3037" xr:uid="{00000000-0005-0000-0000-0000B20C0000}"/>
    <cellStyle name="STYL1 - Style1 12" xfId="3038" xr:uid="{00000000-0005-0000-0000-0000B30C0000}"/>
    <cellStyle name="STYL1 - Style1 13" xfId="3039" xr:uid="{00000000-0005-0000-0000-0000B40C0000}"/>
    <cellStyle name="STYL1 - Style1 14" xfId="3040" xr:uid="{00000000-0005-0000-0000-0000B50C0000}"/>
    <cellStyle name="STYL1 - Style1 2" xfId="3041" xr:uid="{00000000-0005-0000-0000-0000B60C0000}"/>
    <cellStyle name="STYL1 - Style1 3" xfId="3042" xr:uid="{00000000-0005-0000-0000-0000B70C0000}"/>
    <cellStyle name="STYL1 - Style1 4" xfId="3043" xr:uid="{00000000-0005-0000-0000-0000B80C0000}"/>
    <cellStyle name="STYL1 - Style1 5" xfId="3044" xr:uid="{00000000-0005-0000-0000-0000B90C0000}"/>
    <cellStyle name="STYL1 - Style1 6" xfId="3045" xr:uid="{00000000-0005-0000-0000-0000BA0C0000}"/>
    <cellStyle name="STYL1 - Style1 7" xfId="3046" xr:uid="{00000000-0005-0000-0000-0000BB0C0000}"/>
    <cellStyle name="STYL1 - Style1 8" xfId="3047" xr:uid="{00000000-0005-0000-0000-0000BC0C0000}"/>
    <cellStyle name="STYL1 - Style1 9" xfId="3048" xr:uid="{00000000-0005-0000-0000-0000BD0C0000}"/>
    <cellStyle name="STYL1 - Style1_Activos LP" xfId="3515" xr:uid="{00000000-0005-0000-0000-0000BE0C0000}"/>
    <cellStyle name="STYL2 - Style2" xfId="3049" xr:uid="{00000000-0005-0000-0000-0000BF0C0000}"/>
    <cellStyle name="STYL2 - Style2 10" xfId="3050" xr:uid="{00000000-0005-0000-0000-0000C00C0000}"/>
    <cellStyle name="STYL2 - Style2 11" xfId="3051" xr:uid="{00000000-0005-0000-0000-0000C10C0000}"/>
    <cellStyle name="STYL2 - Style2 12" xfId="3052" xr:uid="{00000000-0005-0000-0000-0000C20C0000}"/>
    <cellStyle name="STYL2 - Style2 13" xfId="3053" xr:uid="{00000000-0005-0000-0000-0000C30C0000}"/>
    <cellStyle name="STYL2 - Style2 14" xfId="3054" xr:uid="{00000000-0005-0000-0000-0000C40C0000}"/>
    <cellStyle name="STYL2 - Style2 2" xfId="3055" xr:uid="{00000000-0005-0000-0000-0000C50C0000}"/>
    <cellStyle name="STYL2 - Style2 3" xfId="3056" xr:uid="{00000000-0005-0000-0000-0000C60C0000}"/>
    <cellStyle name="STYL2 - Style2 4" xfId="3057" xr:uid="{00000000-0005-0000-0000-0000C70C0000}"/>
    <cellStyle name="STYL2 - Style2 5" xfId="3058" xr:uid="{00000000-0005-0000-0000-0000C80C0000}"/>
    <cellStyle name="STYL2 - Style2 6" xfId="3059" xr:uid="{00000000-0005-0000-0000-0000C90C0000}"/>
    <cellStyle name="STYL2 - Style2 7" xfId="3060" xr:uid="{00000000-0005-0000-0000-0000CA0C0000}"/>
    <cellStyle name="STYL2 - Style2 8" xfId="3061" xr:uid="{00000000-0005-0000-0000-0000CB0C0000}"/>
    <cellStyle name="STYL2 - Style2 9" xfId="3062" xr:uid="{00000000-0005-0000-0000-0000CC0C0000}"/>
    <cellStyle name="STYL2 - Style2_Activos LP" xfId="3516" xr:uid="{00000000-0005-0000-0000-0000CD0C0000}"/>
    <cellStyle name="Style 1" xfId="3063" xr:uid="{00000000-0005-0000-0000-0000CE0C0000}"/>
    <cellStyle name="SubHead" xfId="3064" xr:uid="{00000000-0005-0000-0000-0000CF0C0000}"/>
    <cellStyle name="SubHead 2" xfId="3065" xr:uid="{00000000-0005-0000-0000-0000D00C0000}"/>
    <cellStyle name="SubHead 3" xfId="3066" xr:uid="{00000000-0005-0000-0000-0000D10C0000}"/>
    <cellStyle name="SubHeading" xfId="3067" xr:uid="{00000000-0005-0000-0000-0000D20C0000}"/>
    <cellStyle name="Subtitle" xfId="3068" xr:uid="{00000000-0005-0000-0000-0000D30C0000}"/>
    <cellStyle name="Subtitle2" xfId="3069" xr:uid="{00000000-0005-0000-0000-0000D40C0000}"/>
    <cellStyle name="Subtotal" xfId="3070" xr:uid="{00000000-0005-0000-0000-0000D50C0000}"/>
    <cellStyle name="Suma" xfId="3071" xr:uid="{00000000-0005-0000-0000-0000D60C0000}"/>
    <cellStyle name="Tekst objaśnienia" xfId="3072" xr:uid="{00000000-0005-0000-0000-0000D70C0000}"/>
    <cellStyle name="Tekst ostrzeżenia" xfId="3073" xr:uid="{00000000-0005-0000-0000-0000D80C0000}"/>
    <cellStyle name="Text Indent A" xfId="3074" xr:uid="{00000000-0005-0000-0000-0000D90C0000}"/>
    <cellStyle name="Text Indent B" xfId="3075" xr:uid="{00000000-0005-0000-0000-0000DA0C0000}"/>
    <cellStyle name="Text Indent C" xfId="3076" xr:uid="{00000000-0005-0000-0000-0000DB0C0000}"/>
    <cellStyle name="TextNormal" xfId="3077" xr:uid="{00000000-0005-0000-0000-0000DC0C0000}"/>
    <cellStyle name="Texto de advertencia 10" xfId="3078" xr:uid="{00000000-0005-0000-0000-0000DD0C0000}"/>
    <cellStyle name="Texto de advertencia 11" xfId="3079" xr:uid="{00000000-0005-0000-0000-0000DE0C0000}"/>
    <cellStyle name="Texto de advertencia 12" xfId="3080" xr:uid="{00000000-0005-0000-0000-0000DF0C0000}"/>
    <cellStyle name="Texto de advertencia 13" xfId="3081" xr:uid="{00000000-0005-0000-0000-0000E00C0000}"/>
    <cellStyle name="Texto de advertencia 14" xfId="3082" xr:uid="{00000000-0005-0000-0000-0000E10C0000}"/>
    <cellStyle name="Texto de advertencia 15" xfId="3083" xr:uid="{00000000-0005-0000-0000-0000E20C0000}"/>
    <cellStyle name="Texto de advertencia 16" xfId="3084" xr:uid="{00000000-0005-0000-0000-0000E30C0000}"/>
    <cellStyle name="Texto de advertencia 2" xfId="3085" xr:uid="{00000000-0005-0000-0000-0000E40C0000}"/>
    <cellStyle name="Texto de advertencia 2 10" xfId="3086" xr:uid="{00000000-0005-0000-0000-0000E50C0000}"/>
    <cellStyle name="Texto de advertencia 2 11" xfId="3087" xr:uid="{00000000-0005-0000-0000-0000E60C0000}"/>
    <cellStyle name="Texto de advertencia 2 12" xfId="3088" xr:uid="{00000000-0005-0000-0000-0000E70C0000}"/>
    <cellStyle name="Texto de advertencia 2 2" xfId="3089" xr:uid="{00000000-0005-0000-0000-0000E80C0000}"/>
    <cellStyle name="Texto de advertencia 2 2 10" xfId="3090" xr:uid="{00000000-0005-0000-0000-0000E90C0000}"/>
    <cellStyle name="Texto de advertencia 2 2 11" xfId="3091" xr:uid="{00000000-0005-0000-0000-0000EA0C0000}"/>
    <cellStyle name="Texto de advertencia 2 2 2" xfId="3092" xr:uid="{00000000-0005-0000-0000-0000EB0C0000}"/>
    <cellStyle name="Texto de advertencia 2 2 3" xfId="3093" xr:uid="{00000000-0005-0000-0000-0000EC0C0000}"/>
    <cellStyle name="Texto de advertencia 2 2 4" xfId="3094" xr:uid="{00000000-0005-0000-0000-0000ED0C0000}"/>
    <cellStyle name="Texto de advertencia 2 2 5" xfId="3095" xr:uid="{00000000-0005-0000-0000-0000EE0C0000}"/>
    <cellStyle name="Texto de advertencia 2 2 6" xfId="3096" xr:uid="{00000000-0005-0000-0000-0000EF0C0000}"/>
    <cellStyle name="Texto de advertencia 2 2 7" xfId="3097" xr:uid="{00000000-0005-0000-0000-0000F00C0000}"/>
    <cellStyle name="Texto de advertencia 2 2 8" xfId="3098" xr:uid="{00000000-0005-0000-0000-0000F10C0000}"/>
    <cellStyle name="Texto de advertencia 2 2 9" xfId="3099" xr:uid="{00000000-0005-0000-0000-0000F20C0000}"/>
    <cellStyle name="Texto de advertencia 2 3" xfId="3100" xr:uid="{00000000-0005-0000-0000-0000F30C0000}"/>
    <cellStyle name="Texto de advertencia 2 4" xfId="3101" xr:uid="{00000000-0005-0000-0000-0000F40C0000}"/>
    <cellStyle name="Texto de advertencia 2 5" xfId="3102" xr:uid="{00000000-0005-0000-0000-0000F50C0000}"/>
    <cellStyle name="Texto de advertencia 2 6" xfId="3103" xr:uid="{00000000-0005-0000-0000-0000F60C0000}"/>
    <cellStyle name="Texto de advertencia 2 7" xfId="3104" xr:uid="{00000000-0005-0000-0000-0000F70C0000}"/>
    <cellStyle name="Texto de advertencia 2 8" xfId="3105" xr:uid="{00000000-0005-0000-0000-0000F80C0000}"/>
    <cellStyle name="Texto de advertencia 2 9" xfId="3106" xr:uid="{00000000-0005-0000-0000-0000F90C0000}"/>
    <cellStyle name="Texto de advertencia 3" xfId="3107" xr:uid="{00000000-0005-0000-0000-0000FA0C0000}"/>
    <cellStyle name="Texto de advertencia 3 10" xfId="3108" xr:uid="{00000000-0005-0000-0000-0000FB0C0000}"/>
    <cellStyle name="Texto de advertencia 3 11" xfId="3109" xr:uid="{00000000-0005-0000-0000-0000FC0C0000}"/>
    <cellStyle name="Texto de advertencia 3 12" xfId="3110" xr:uid="{00000000-0005-0000-0000-0000FD0C0000}"/>
    <cellStyle name="Texto de advertencia 3 2" xfId="3111" xr:uid="{00000000-0005-0000-0000-0000FE0C0000}"/>
    <cellStyle name="Texto de advertencia 3 2 10" xfId="3112" xr:uid="{00000000-0005-0000-0000-0000FF0C0000}"/>
    <cellStyle name="Texto de advertencia 3 2 11" xfId="3113" xr:uid="{00000000-0005-0000-0000-0000000D0000}"/>
    <cellStyle name="Texto de advertencia 3 2 2" xfId="3114" xr:uid="{00000000-0005-0000-0000-0000010D0000}"/>
    <cellStyle name="Texto de advertencia 3 2 3" xfId="3115" xr:uid="{00000000-0005-0000-0000-0000020D0000}"/>
    <cellStyle name="Texto de advertencia 3 2 4" xfId="3116" xr:uid="{00000000-0005-0000-0000-0000030D0000}"/>
    <cellStyle name="Texto de advertencia 3 2 5" xfId="3117" xr:uid="{00000000-0005-0000-0000-0000040D0000}"/>
    <cellStyle name="Texto de advertencia 3 2 6" xfId="3118" xr:uid="{00000000-0005-0000-0000-0000050D0000}"/>
    <cellStyle name="Texto de advertencia 3 2 7" xfId="3119" xr:uid="{00000000-0005-0000-0000-0000060D0000}"/>
    <cellStyle name="Texto de advertencia 3 2 8" xfId="3120" xr:uid="{00000000-0005-0000-0000-0000070D0000}"/>
    <cellStyle name="Texto de advertencia 3 2 9" xfId="3121" xr:uid="{00000000-0005-0000-0000-0000080D0000}"/>
    <cellStyle name="Texto de advertencia 3 3" xfId="3122" xr:uid="{00000000-0005-0000-0000-0000090D0000}"/>
    <cellStyle name="Texto de advertencia 3 4" xfId="3123" xr:uid="{00000000-0005-0000-0000-00000A0D0000}"/>
    <cellStyle name="Texto de advertencia 3 5" xfId="3124" xr:uid="{00000000-0005-0000-0000-00000B0D0000}"/>
    <cellStyle name="Texto de advertencia 3 6" xfId="3125" xr:uid="{00000000-0005-0000-0000-00000C0D0000}"/>
    <cellStyle name="Texto de advertencia 3 7" xfId="3126" xr:uid="{00000000-0005-0000-0000-00000D0D0000}"/>
    <cellStyle name="Texto de advertencia 3 8" xfId="3127" xr:uid="{00000000-0005-0000-0000-00000E0D0000}"/>
    <cellStyle name="Texto de advertencia 3 9" xfId="3128" xr:uid="{00000000-0005-0000-0000-00000F0D0000}"/>
    <cellStyle name="Texto de advertencia 4" xfId="3129" xr:uid="{00000000-0005-0000-0000-0000100D0000}"/>
    <cellStyle name="Texto de advertencia 5" xfId="3130" xr:uid="{00000000-0005-0000-0000-0000110D0000}"/>
    <cellStyle name="Texto de advertencia 6" xfId="3131" xr:uid="{00000000-0005-0000-0000-0000120D0000}"/>
    <cellStyle name="Texto de advertencia 7" xfId="3132" xr:uid="{00000000-0005-0000-0000-0000130D0000}"/>
    <cellStyle name="Texto de advertencia 8" xfId="3133" xr:uid="{00000000-0005-0000-0000-0000140D0000}"/>
    <cellStyle name="Texto de advertencia 9" xfId="3134" xr:uid="{00000000-0005-0000-0000-0000150D0000}"/>
    <cellStyle name="Texto explicativo 10" xfId="3135" xr:uid="{00000000-0005-0000-0000-0000160D0000}"/>
    <cellStyle name="Texto explicativo 11" xfId="3136" xr:uid="{00000000-0005-0000-0000-0000170D0000}"/>
    <cellStyle name="Texto explicativo 12" xfId="3137" xr:uid="{00000000-0005-0000-0000-0000180D0000}"/>
    <cellStyle name="Texto explicativo 13" xfId="3138" xr:uid="{00000000-0005-0000-0000-0000190D0000}"/>
    <cellStyle name="Texto explicativo 14" xfId="3139" xr:uid="{00000000-0005-0000-0000-00001A0D0000}"/>
    <cellStyle name="Texto explicativo 15" xfId="3140" xr:uid="{00000000-0005-0000-0000-00001B0D0000}"/>
    <cellStyle name="Texto explicativo 16" xfId="3141" xr:uid="{00000000-0005-0000-0000-00001C0D0000}"/>
    <cellStyle name="Texto explicativo 2" xfId="3142" xr:uid="{00000000-0005-0000-0000-00001D0D0000}"/>
    <cellStyle name="Texto explicativo 2 10" xfId="3143" xr:uid="{00000000-0005-0000-0000-00001E0D0000}"/>
    <cellStyle name="Texto explicativo 2 11" xfId="3144" xr:uid="{00000000-0005-0000-0000-00001F0D0000}"/>
    <cellStyle name="Texto explicativo 2 12" xfId="3145" xr:uid="{00000000-0005-0000-0000-0000200D0000}"/>
    <cellStyle name="Texto explicativo 2 2" xfId="3146" xr:uid="{00000000-0005-0000-0000-0000210D0000}"/>
    <cellStyle name="Texto explicativo 2 2 10" xfId="3147" xr:uid="{00000000-0005-0000-0000-0000220D0000}"/>
    <cellStyle name="Texto explicativo 2 2 11" xfId="3148" xr:uid="{00000000-0005-0000-0000-0000230D0000}"/>
    <cellStyle name="Texto explicativo 2 2 2" xfId="3149" xr:uid="{00000000-0005-0000-0000-0000240D0000}"/>
    <cellStyle name="Texto explicativo 2 2 3" xfId="3150" xr:uid="{00000000-0005-0000-0000-0000250D0000}"/>
    <cellStyle name="Texto explicativo 2 2 4" xfId="3151" xr:uid="{00000000-0005-0000-0000-0000260D0000}"/>
    <cellStyle name="Texto explicativo 2 2 5" xfId="3152" xr:uid="{00000000-0005-0000-0000-0000270D0000}"/>
    <cellStyle name="Texto explicativo 2 2 6" xfId="3153" xr:uid="{00000000-0005-0000-0000-0000280D0000}"/>
    <cellStyle name="Texto explicativo 2 2 7" xfId="3154" xr:uid="{00000000-0005-0000-0000-0000290D0000}"/>
    <cellStyle name="Texto explicativo 2 2 8" xfId="3155" xr:uid="{00000000-0005-0000-0000-00002A0D0000}"/>
    <cellStyle name="Texto explicativo 2 2 9" xfId="3156" xr:uid="{00000000-0005-0000-0000-00002B0D0000}"/>
    <cellStyle name="Texto explicativo 2 3" xfId="3157" xr:uid="{00000000-0005-0000-0000-00002C0D0000}"/>
    <cellStyle name="Texto explicativo 2 4" xfId="3158" xr:uid="{00000000-0005-0000-0000-00002D0D0000}"/>
    <cellStyle name="Texto explicativo 2 5" xfId="3159" xr:uid="{00000000-0005-0000-0000-00002E0D0000}"/>
    <cellStyle name="Texto explicativo 2 6" xfId="3160" xr:uid="{00000000-0005-0000-0000-00002F0D0000}"/>
    <cellStyle name="Texto explicativo 2 7" xfId="3161" xr:uid="{00000000-0005-0000-0000-0000300D0000}"/>
    <cellStyle name="Texto explicativo 2 8" xfId="3162" xr:uid="{00000000-0005-0000-0000-0000310D0000}"/>
    <cellStyle name="Texto explicativo 2 9" xfId="3163" xr:uid="{00000000-0005-0000-0000-0000320D0000}"/>
    <cellStyle name="Texto explicativo 3" xfId="3164" xr:uid="{00000000-0005-0000-0000-0000330D0000}"/>
    <cellStyle name="Texto explicativo 3 10" xfId="3165" xr:uid="{00000000-0005-0000-0000-0000340D0000}"/>
    <cellStyle name="Texto explicativo 3 11" xfId="3166" xr:uid="{00000000-0005-0000-0000-0000350D0000}"/>
    <cellStyle name="Texto explicativo 3 12" xfId="3167" xr:uid="{00000000-0005-0000-0000-0000360D0000}"/>
    <cellStyle name="Texto explicativo 3 2" xfId="3168" xr:uid="{00000000-0005-0000-0000-0000370D0000}"/>
    <cellStyle name="Texto explicativo 3 2 10" xfId="3169" xr:uid="{00000000-0005-0000-0000-0000380D0000}"/>
    <cellStyle name="Texto explicativo 3 2 11" xfId="3170" xr:uid="{00000000-0005-0000-0000-0000390D0000}"/>
    <cellStyle name="Texto explicativo 3 2 2" xfId="3171" xr:uid="{00000000-0005-0000-0000-00003A0D0000}"/>
    <cellStyle name="Texto explicativo 3 2 3" xfId="3172" xr:uid="{00000000-0005-0000-0000-00003B0D0000}"/>
    <cellStyle name="Texto explicativo 3 2 4" xfId="3173" xr:uid="{00000000-0005-0000-0000-00003C0D0000}"/>
    <cellStyle name="Texto explicativo 3 2 5" xfId="3174" xr:uid="{00000000-0005-0000-0000-00003D0D0000}"/>
    <cellStyle name="Texto explicativo 3 2 6" xfId="3175" xr:uid="{00000000-0005-0000-0000-00003E0D0000}"/>
    <cellStyle name="Texto explicativo 3 2 7" xfId="3176" xr:uid="{00000000-0005-0000-0000-00003F0D0000}"/>
    <cellStyle name="Texto explicativo 3 2 8" xfId="3177" xr:uid="{00000000-0005-0000-0000-0000400D0000}"/>
    <cellStyle name="Texto explicativo 3 2 9" xfId="3178" xr:uid="{00000000-0005-0000-0000-0000410D0000}"/>
    <cellStyle name="Texto explicativo 3 3" xfId="3179" xr:uid="{00000000-0005-0000-0000-0000420D0000}"/>
    <cellStyle name="Texto explicativo 3 4" xfId="3180" xr:uid="{00000000-0005-0000-0000-0000430D0000}"/>
    <cellStyle name="Texto explicativo 3 5" xfId="3181" xr:uid="{00000000-0005-0000-0000-0000440D0000}"/>
    <cellStyle name="Texto explicativo 3 6" xfId="3182" xr:uid="{00000000-0005-0000-0000-0000450D0000}"/>
    <cellStyle name="Texto explicativo 3 7" xfId="3183" xr:uid="{00000000-0005-0000-0000-0000460D0000}"/>
    <cellStyle name="Texto explicativo 3 8" xfId="3184" xr:uid="{00000000-0005-0000-0000-0000470D0000}"/>
    <cellStyle name="Texto explicativo 3 9" xfId="3185" xr:uid="{00000000-0005-0000-0000-0000480D0000}"/>
    <cellStyle name="Texto explicativo 4" xfId="3186" xr:uid="{00000000-0005-0000-0000-0000490D0000}"/>
    <cellStyle name="Texto explicativo 5" xfId="3187" xr:uid="{00000000-0005-0000-0000-00004A0D0000}"/>
    <cellStyle name="Texto explicativo 6" xfId="3188" xr:uid="{00000000-0005-0000-0000-00004B0D0000}"/>
    <cellStyle name="Texto explicativo 7" xfId="3189" xr:uid="{00000000-0005-0000-0000-00004C0D0000}"/>
    <cellStyle name="Texto explicativo 8" xfId="3190" xr:uid="{00000000-0005-0000-0000-00004D0D0000}"/>
    <cellStyle name="Texto explicativo 9" xfId="3191" xr:uid="{00000000-0005-0000-0000-00004E0D0000}"/>
    <cellStyle name="Tickmark" xfId="3192" xr:uid="{00000000-0005-0000-0000-00004F0D0000}"/>
    <cellStyle name="Title" xfId="3193" xr:uid="{00000000-0005-0000-0000-0000500D0000}"/>
    <cellStyle name="Title 2" xfId="3673" xr:uid="{00000000-0005-0000-0000-0000510D0000}"/>
    <cellStyle name="Titles" xfId="3194" xr:uid="{00000000-0005-0000-0000-0000520D0000}"/>
    <cellStyle name="TITULO - Style5" xfId="3195" xr:uid="{00000000-0005-0000-0000-0000530D0000}"/>
    <cellStyle name="Título 1 10" xfId="3196" xr:uid="{00000000-0005-0000-0000-0000540D0000}"/>
    <cellStyle name="Título 1 11" xfId="3197" xr:uid="{00000000-0005-0000-0000-0000550D0000}"/>
    <cellStyle name="Título 1 12" xfId="3198" xr:uid="{00000000-0005-0000-0000-0000560D0000}"/>
    <cellStyle name="Título 1 13" xfId="3199" xr:uid="{00000000-0005-0000-0000-0000570D0000}"/>
    <cellStyle name="Título 1 14" xfId="3200" xr:uid="{00000000-0005-0000-0000-0000580D0000}"/>
    <cellStyle name="Título 1 15" xfId="3201" xr:uid="{00000000-0005-0000-0000-0000590D0000}"/>
    <cellStyle name="Título 1 16" xfId="3202" xr:uid="{00000000-0005-0000-0000-00005A0D0000}"/>
    <cellStyle name="Título 1 2" xfId="3203" xr:uid="{00000000-0005-0000-0000-00005B0D0000}"/>
    <cellStyle name="Título 1 2 10" xfId="3204" xr:uid="{00000000-0005-0000-0000-00005C0D0000}"/>
    <cellStyle name="Título 1 2 11" xfId="3205" xr:uid="{00000000-0005-0000-0000-00005D0D0000}"/>
    <cellStyle name="Título 1 2 12" xfId="3206" xr:uid="{00000000-0005-0000-0000-00005E0D0000}"/>
    <cellStyle name="Título 1 2 2" xfId="3207" xr:uid="{00000000-0005-0000-0000-00005F0D0000}"/>
    <cellStyle name="Título 1 2 2 10" xfId="3208" xr:uid="{00000000-0005-0000-0000-0000600D0000}"/>
    <cellStyle name="Título 1 2 2 11" xfId="3209" xr:uid="{00000000-0005-0000-0000-0000610D0000}"/>
    <cellStyle name="Título 1 2 2 2" xfId="3210" xr:uid="{00000000-0005-0000-0000-0000620D0000}"/>
    <cellStyle name="Título 1 2 2 3" xfId="3211" xr:uid="{00000000-0005-0000-0000-0000630D0000}"/>
    <cellStyle name="Título 1 2 2 4" xfId="3212" xr:uid="{00000000-0005-0000-0000-0000640D0000}"/>
    <cellStyle name="Título 1 2 2 5" xfId="3213" xr:uid="{00000000-0005-0000-0000-0000650D0000}"/>
    <cellStyle name="Título 1 2 2 6" xfId="3214" xr:uid="{00000000-0005-0000-0000-0000660D0000}"/>
    <cellStyle name="Título 1 2 2 7" xfId="3215" xr:uid="{00000000-0005-0000-0000-0000670D0000}"/>
    <cellStyle name="Título 1 2 2 8" xfId="3216" xr:uid="{00000000-0005-0000-0000-0000680D0000}"/>
    <cellStyle name="Título 1 2 2 9" xfId="3217" xr:uid="{00000000-0005-0000-0000-0000690D0000}"/>
    <cellStyle name="Título 1 2 3" xfId="3218" xr:uid="{00000000-0005-0000-0000-00006A0D0000}"/>
    <cellStyle name="Título 1 2 4" xfId="3219" xr:uid="{00000000-0005-0000-0000-00006B0D0000}"/>
    <cellStyle name="Título 1 2 5" xfId="3220" xr:uid="{00000000-0005-0000-0000-00006C0D0000}"/>
    <cellStyle name="Título 1 2 6" xfId="3221" xr:uid="{00000000-0005-0000-0000-00006D0D0000}"/>
    <cellStyle name="Título 1 2 7" xfId="3222" xr:uid="{00000000-0005-0000-0000-00006E0D0000}"/>
    <cellStyle name="Título 1 2 8" xfId="3223" xr:uid="{00000000-0005-0000-0000-00006F0D0000}"/>
    <cellStyle name="Título 1 2 9" xfId="3224" xr:uid="{00000000-0005-0000-0000-0000700D0000}"/>
    <cellStyle name="Título 1 2_IFRS Consolidado" xfId="3517" xr:uid="{00000000-0005-0000-0000-0000710D0000}"/>
    <cellStyle name="Título 1 3" xfId="3225" xr:uid="{00000000-0005-0000-0000-0000720D0000}"/>
    <cellStyle name="Título 1 3 10" xfId="3226" xr:uid="{00000000-0005-0000-0000-0000730D0000}"/>
    <cellStyle name="Título 1 3 11" xfId="3227" xr:uid="{00000000-0005-0000-0000-0000740D0000}"/>
    <cellStyle name="Título 1 3 12" xfId="3228" xr:uid="{00000000-0005-0000-0000-0000750D0000}"/>
    <cellStyle name="Título 1 3 2" xfId="3229" xr:uid="{00000000-0005-0000-0000-0000760D0000}"/>
    <cellStyle name="Título 1 3 2 10" xfId="3230" xr:uid="{00000000-0005-0000-0000-0000770D0000}"/>
    <cellStyle name="Título 1 3 2 11" xfId="3231" xr:uid="{00000000-0005-0000-0000-0000780D0000}"/>
    <cellStyle name="Título 1 3 2 2" xfId="3232" xr:uid="{00000000-0005-0000-0000-0000790D0000}"/>
    <cellStyle name="Título 1 3 2 3" xfId="3233" xr:uid="{00000000-0005-0000-0000-00007A0D0000}"/>
    <cellStyle name="Título 1 3 2 4" xfId="3234" xr:uid="{00000000-0005-0000-0000-00007B0D0000}"/>
    <cellStyle name="Título 1 3 2 5" xfId="3235" xr:uid="{00000000-0005-0000-0000-00007C0D0000}"/>
    <cellStyle name="Título 1 3 2 6" xfId="3236" xr:uid="{00000000-0005-0000-0000-00007D0D0000}"/>
    <cellStyle name="Título 1 3 2 7" xfId="3237" xr:uid="{00000000-0005-0000-0000-00007E0D0000}"/>
    <cellStyle name="Título 1 3 2 8" xfId="3238" xr:uid="{00000000-0005-0000-0000-00007F0D0000}"/>
    <cellStyle name="Título 1 3 2 9" xfId="3239" xr:uid="{00000000-0005-0000-0000-0000800D0000}"/>
    <cellStyle name="Título 1 3 3" xfId="3240" xr:uid="{00000000-0005-0000-0000-0000810D0000}"/>
    <cellStyle name="Título 1 3 4" xfId="3241" xr:uid="{00000000-0005-0000-0000-0000820D0000}"/>
    <cellStyle name="Título 1 3 5" xfId="3242" xr:uid="{00000000-0005-0000-0000-0000830D0000}"/>
    <cellStyle name="Título 1 3 6" xfId="3243" xr:uid="{00000000-0005-0000-0000-0000840D0000}"/>
    <cellStyle name="Título 1 3 7" xfId="3244" xr:uid="{00000000-0005-0000-0000-0000850D0000}"/>
    <cellStyle name="Título 1 3 8" xfId="3245" xr:uid="{00000000-0005-0000-0000-0000860D0000}"/>
    <cellStyle name="Título 1 3 9" xfId="3246" xr:uid="{00000000-0005-0000-0000-0000870D0000}"/>
    <cellStyle name="Título 1 3_IFRS Consolidado" xfId="3518" xr:uid="{00000000-0005-0000-0000-0000880D0000}"/>
    <cellStyle name="Título 1 4" xfId="3247" xr:uid="{00000000-0005-0000-0000-0000890D0000}"/>
    <cellStyle name="Título 1 5" xfId="3248" xr:uid="{00000000-0005-0000-0000-00008A0D0000}"/>
    <cellStyle name="Título 1 6" xfId="3249" xr:uid="{00000000-0005-0000-0000-00008B0D0000}"/>
    <cellStyle name="Título 1 7" xfId="3250" xr:uid="{00000000-0005-0000-0000-00008C0D0000}"/>
    <cellStyle name="Título 1 8" xfId="3251" xr:uid="{00000000-0005-0000-0000-00008D0D0000}"/>
    <cellStyle name="Título 1 9" xfId="3252" xr:uid="{00000000-0005-0000-0000-00008E0D0000}"/>
    <cellStyle name="Título 10" xfId="3253" xr:uid="{00000000-0005-0000-0000-00008F0D0000}"/>
    <cellStyle name="Título 11" xfId="3254" xr:uid="{00000000-0005-0000-0000-0000900D0000}"/>
    <cellStyle name="Título 12" xfId="3255" xr:uid="{00000000-0005-0000-0000-0000910D0000}"/>
    <cellStyle name="Título 13" xfId="3256" xr:uid="{00000000-0005-0000-0000-0000920D0000}"/>
    <cellStyle name="Título 14" xfId="3257" xr:uid="{00000000-0005-0000-0000-0000930D0000}"/>
    <cellStyle name="Título 15" xfId="3258" xr:uid="{00000000-0005-0000-0000-0000940D0000}"/>
    <cellStyle name="Título 16" xfId="3259" xr:uid="{00000000-0005-0000-0000-0000950D0000}"/>
    <cellStyle name="Título 17" xfId="3260" xr:uid="{00000000-0005-0000-0000-0000960D0000}"/>
    <cellStyle name="Título 18" xfId="3261" xr:uid="{00000000-0005-0000-0000-0000970D0000}"/>
    <cellStyle name="Título 2 10" xfId="3262" xr:uid="{00000000-0005-0000-0000-0000980D0000}"/>
    <cellStyle name="Título 2 11" xfId="3263" xr:uid="{00000000-0005-0000-0000-0000990D0000}"/>
    <cellStyle name="Título 2 12" xfId="3264" xr:uid="{00000000-0005-0000-0000-00009A0D0000}"/>
    <cellStyle name="Título 2 13" xfId="3265" xr:uid="{00000000-0005-0000-0000-00009B0D0000}"/>
    <cellStyle name="Título 2 14" xfId="3266" xr:uid="{00000000-0005-0000-0000-00009C0D0000}"/>
    <cellStyle name="Título 2 15" xfId="3267" xr:uid="{00000000-0005-0000-0000-00009D0D0000}"/>
    <cellStyle name="Título 2 16" xfId="3268" xr:uid="{00000000-0005-0000-0000-00009E0D0000}"/>
    <cellStyle name="Título 2 2" xfId="3269" xr:uid="{00000000-0005-0000-0000-00009F0D0000}"/>
    <cellStyle name="Título 2 2 10" xfId="3270" xr:uid="{00000000-0005-0000-0000-0000A00D0000}"/>
    <cellStyle name="Título 2 2 11" xfId="3271" xr:uid="{00000000-0005-0000-0000-0000A10D0000}"/>
    <cellStyle name="Título 2 2 12" xfId="3272" xr:uid="{00000000-0005-0000-0000-0000A20D0000}"/>
    <cellStyle name="Título 2 2 2" xfId="3273" xr:uid="{00000000-0005-0000-0000-0000A30D0000}"/>
    <cellStyle name="Título 2 2 2 10" xfId="3274" xr:uid="{00000000-0005-0000-0000-0000A40D0000}"/>
    <cellStyle name="Título 2 2 2 11" xfId="3275" xr:uid="{00000000-0005-0000-0000-0000A50D0000}"/>
    <cellStyle name="Título 2 2 2 2" xfId="3276" xr:uid="{00000000-0005-0000-0000-0000A60D0000}"/>
    <cellStyle name="Título 2 2 2 3" xfId="3277" xr:uid="{00000000-0005-0000-0000-0000A70D0000}"/>
    <cellStyle name="Título 2 2 2 4" xfId="3278" xr:uid="{00000000-0005-0000-0000-0000A80D0000}"/>
    <cellStyle name="Título 2 2 2 5" xfId="3279" xr:uid="{00000000-0005-0000-0000-0000A90D0000}"/>
    <cellStyle name="Título 2 2 2 6" xfId="3280" xr:uid="{00000000-0005-0000-0000-0000AA0D0000}"/>
    <cellStyle name="Título 2 2 2 7" xfId="3281" xr:uid="{00000000-0005-0000-0000-0000AB0D0000}"/>
    <cellStyle name="Título 2 2 2 8" xfId="3282" xr:uid="{00000000-0005-0000-0000-0000AC0D0000}"/>
    <cellStyle name="Título 2 2 2 9" xfId="3283" xr:uid="{00000000-0005-0000-0000-0000AD0D0000}"/>
    <cellStyle name="Título 2 2 3" xfId="3284" xr:uid="{00000000-0005-0000-0000-0000AE0D0000}"/>
    <cellStyle name="Título 2 2 4" xfId="3285" xr:uid="{00000000-0005-0000-0000-0000AF0D0000}"/>
    <cellStyle name="Título 2 2 5" xfId="3286" xr:uid="{00000000-0005-0000-0000-0000B00D0000}"/>
    <cellStyle name="Título 2 2 6" xfId="3287" xr:uid="{00000000-0005-0000-0000-0000B10D0000}"/>
    <cellStyle name="Título 2 2 7" xfId="3288" xr:uid="{00000000-0005-0000-0000-0000B20D0000}"/>
    <cellStyle name="Título 2 2 8" xfId="3289" xr:uid="{00000000-0005-0000-0000-0000B30D0000}"/>
    <cellStyle name="Título 2 2 9" xfId="3290" xr:uid="{00000000-0005-0000-0000-0000B40D0000}"/>
    <cellStyle name="Título 2 2_IFRS Consolidado" xfId="3519" xr:uid="{00000000-0005-0000-0000-0000B50D0000}"/>
    <cellStyle name="Título 2 3" xfId="3291" xr:uid="{00000000-0005-0000-0000-0000B60D0000}"/>
    <cellStyle name="Título 2 3 10" xfId="3292" xr:uid="{00000000-0005-0000-0000-0000B70D0000}"/>
    <cellStyle name="Título 2 3 11" xfId="3293" xr:uid="{00000000-0005-0000-0000-0000B80D0000}"/>
    <cellStyle name="Título 2 3 12" xfId="3294" xr:uid="{00000000-0005-0000-0000-0000B90D0000}"/>
    <cellStyle name="Título 2 3 2" xfId="3295" xr:uid="{00000000-0005-0000-0000-0000BA0D0000}"/>
    <cellStyle name="Título 2 3 2 10" xfId="3296" xr:uid="{00000000-0005-0000-0000-0000BB0D0000}"/>
    <cellStyle name="Título 2 3 2 11" xfId="3297" xr:uid="{00000000-0005-0000-0000-0000BC0D0000}"/>
    <cellStyle name="Título 2 3 2 2" xfId="3298" xr:uid="{00000000-0005-0000-0000-0000BD0D0000}"/>
    <cellStyle name="Título 2 3 2 3" xfId="3299" xr:uid="{00000000-0005-0000-0000-0000BE0D0000}"/>
    <cellStyle name="Título 2 3 2 4" xfId="3300" xr:uid="{00000000-0005-0000-0000-0000BF0D0000}"/>
    <cellStyle name="Título 2 3 2 5" xfId="3301" xr:uid="{00000000-0005-0000-0000-0000C00D0000}"/>
    <cellStyle name="Título 2 3 2 6" xfId="3302" xr:uid="{00000000-0005-0000-0000-0000C10D0000}"/>
    <cellStyle name="Título 2 3 2 7" xfId="3303" xr:uid="{00000000-0005-0000-0000-0000C20D0000}"/>
    <cellStyle name="Título 2 3 2 8" xfId="3304" xr:uid="{00000000-0005-0000-0000-0000C30D0000}"/>
    <cellStyle name="Título 2 3 2 9" xfId="3305" xr:uid="{00000000-0005-0000-0000-0000C40D0000}"/>
    <cellStyle name="Título 2 3 3" xfId="3306" xr:uid="{00000000-0005-0000-0000-0000C50D0000}"/>
    <cellStyle name="Título 2 3 4" xfId="3307" xr:uid="{00000000-0005-0000-0000-0000C60D0000}"/>
    <cellStyle name="Título 2 3 5" xfId="3308" xr:uid="{00000000-0005-0000-0000-0000C70D0000}"/>
    <cellStyle name="Título 2 3 6" xfId="3309" xr:uid="{00000000-0005-0000-0000-0000C80D0000}"/>
    <cellStyle name="Título 2 3 7" xfId="3310" xr:uid="{00000000-0005-0000-0000-0000C90D0000}"/>
    <cellStyle name="Título 2 3 8" xfId="3311" xr:uid="{00000000-0005-0000-0000-0000CA0D0000}"/>
    <cellStyle name="Título 2 3 9" xfId="3312" xr:uid="{00000000-0005-0000-0000-0000CB0D0000}"/>
    <cellStyle name="Título 2 3_IFRS Consolidado" xfId="3520" xr:uid="{00000000-0005-0000-0000-0000CC0D0000}"/>
    <cellStyle name="Título 2 4" xfId="3313" xr:uid="{00000000-0005-0000-0000-0000CD0D0000}"/>
    <cellStyle name="Título 2 5" xfId="3314" xr:uid="{00000000-0005-0000-0000-0000CE0D0000}"/>
    <cellStyle name="Título 2 6" xfId="3315" xr:uid="{00000000-0005-0000-0000-0000CF0D0000}"/>
    <cellStyle name="Título 2 7" xfId="3316" xr:uid="{00000000-0005-0000-0000-0000D00D0000}"/>
    <cellStyle name="Título 2 8" xfId="3317" xr:uid="{00000000-0005-0000-0000-0000D10D0000}"/>
    <cellStyle name="Título 2 9" xfId="3318" xr:uid="{00000000-0005-0000-0000-0000D20D0000}"/>
    <cellStyle name="Título 3 10" xfId="3319" xr:uid="{00000000-0005-0000-0000-0000D30D0000}"/>
    <cellStyle name="Título 3 11" xfId="3320" xr:uid="{00000000-0005-0000-0000-0000D40D0000}"/>
    <cellStyle name="Título 3 12" xfId="3321" xr:uid="{00000000-0005-0000-0000-0000D50D0000}"/>
    <cellStyle name="Título 3 13" xfId="3322" xr:uid="{00000000-0005-0000-0000-0000D60D0000}"/>
    <cellStyle name="Título 3 14" xfId="3323" xr:uid="{00000000-0005-0000-0000-0000D70D0000}"/>
    <cellStyle name="Título 3 15" xfId="3324" xr:uid="{00000000-0005-0000-0000-0000D80D0000}"/>
    <cellStyle name="Título 3 16" xfId="3325" xr:uid="{00000000-0005-0000-0000-0000D90D0000}"/>
    <cellStyle name="Título 3 2" xfId="3326" xr:uid="{00000000-0005-0000-0000-0000DA0D0000}"/>
    <cellStyle name="Título 3 2 10" xfId="3327" xr:uid="{00000000-0005-0000-0000-0000DB0D0000}"/>
    <cellStyle name="Título 3 2 11" xfId="3328" xr:uid="{00000000-0005-0000-0000-0000DC0D0000}"/>
    <cellStyle name="Título 3 2 12" xfId="3329" xr:uid="{00000000-0005-0000-0000-0000DD0D0000}"/>
    <cellStyle name="Título 3 2 2" xfId="3330" xr:uid="{00000000-0005-0000-0000-0000DE0D0000}"/>
    <cellStyle name="Título 3 2 2 10" xfId="3331" xr:uid="{00000000-0005-0000-0000-0000DF0D0000}"/>
    <cellStyle name="Título 3 2 2 11" xfId="3332" xr:uid="{00000000-0005-0000-0000-0000E00D0000}"/>
    <cellStyle name="Título 3 2 2 2" xfId="3333" xr:uid="{00000000-0005-0000-0000-0000E10D0000}"/>
    <cellStyle name="Título 3 2 2 3" xfId="3334" xr:uid="{00000000-0005-0000-0000-0000E20D0000}"/>
    <cellStyle name="Título 3 2 2 4" xfId="3335" xr:uid="{00000000-0005-0000-0000-0000E30D0000}"/>
    <cellStyle name="Título 3 2 2 5" xfId="3336" xr:uid="{00000000-0005-0000-0000-0000E40D0000}"/>
    <cellStyle name="Título 3 2 2 6" xfId="3337" xr:uid="{00000000-0005-0000-0000-0000E50D0000}"/>
    <cellStyle name="Título 3 2 2 7" xfId="3338" xr:uid="{00000000-0005-0000-0000-0000E60D0000}"/>
    <cellStyle name="Título 3 2 2 8" xfId="3339" xr:uid="{00000000-0005-0000-0000-0000E70D0000}"/>
    <cellStyle name="Título 3 2 2 9" xfId="3340" xr:uid="{00000000-0005-0000-0000-0000E80D0000}"/>
    <cellStyle name="Título 3 2 3" xfId="3341" xr:uid="{00000000-0005-0000-0000-0000E90D0000}"/>
    <cellStyle name="Título 3 2 4" xfId="3342" xr:uid="{00000000-0005-0000-0000-0000EA0D0000}"/>
    <cellStyle name="Título 3 2 5" xfId="3343" xr:uid="{00000000-0005-0000-0000-0000EB0D0000}"/>
    <cellStyle name="Título 3 2 6" xfId="3344" xr:uid="{00000000-0005-0000-0000-0000EC0D0000}"/>
    <cellStyle name="Título 3 2 7" xfId="3345" xr:uid="{00000000-0005-0000-0000-0000ED0D0000}"/>
    <cellStyle name="Título 3 2 8" xfId="3346" xr:uid="{00000000-0005-0000-0000-0000EE0D0000}"/>
    <cellStyle name="Título 3 2 9" xfId="3347" xr:uid="{00000000-0005-0000-0000-0000EF0D0000}"/>
    <cellStyle name="Título 3 2_IFRS Consolidado" xfId="3521" xr:uid="{00000000-0005-0000-0000-0000F00D0000}"/>
    <cellStyle name="Título 3 3" xfId="3348" xr:uid="{00000000-0005-0000-0000-0000F10D0000}"/>
    <cellStyle name="Título 3 3 10" xfId="3349" xr:uid="{00000000-0005-0000-0000-0000F20D0000}"/>
    <cellStyle name="Título 3 3 11" xfId="3350" xr:uid="{00000000-0005-0000-0000-0000F30D0000}"/>
    <cellStyle name="Título 3 3 12" xfId="3351" xr:uid="{00000000-0005-0000-0000-0000F40D0000}"/>
    <cellStyle name="Título 3 3 2" xfId="3352" xr:uid="{00000000-0005-0000-0000-0000F50D0000}"/>
    <cellStyle name="Título 3 3 2 10" xfId="3353" xr:uid="{00000000-0005-0000-0000-0000F60D0000}"/>
    <cellStyle name="Título 3 3 2 11" xfId="3354" xr:uid="{00000000-0005-0000-0000-0000F70D0000}"/>
    <cellStyle name="Título 3 3 2 2" xfId="3355" xr:uid="{00000000-0005-0000-0000-0000F80D0000}"/>
    <cellStyle name="Título 3 3 2 3" xfId="3356" xr:uid="{00000000-0005-0000-0000-0000F90D0000}"/>
    <cellStyle name="Título 3 3 2 4" xfId="3357" xr:uid="{00000000-0005-0000-0000-0000FA0D0000}"/>
    <cellStyle name="Título 3 3 2 5" xfId="3358" xr:uid="{00000000-0005-0000-0000-0000FB0D0000}"/>
    <cellStyle name="Título 3 3 2 6" xfId="3359" xr:uid="{00000000-0005-0000-0000-0000FC0D0000}"/>
    <cellStyle name="Título 3 3 2 7" xfId="3360" xr:uid="{00000000-0005-0000-0000-0000FD0D0000}"/>
    <cellStyle name="Título 3 3 2 8" xfId="3361" xr:uid="{00000000-0005-0000-0000-0000FE0D0000}"/>
    <cellStyle name="Título 3 3 2 9" xfId="3362" xr:uid="{00000000-0005-0000-0000-0000FF0D0000}"/>
    <cellStyle name="Título 3 3 3" xfId="3363" xr:uid="{00000000-0005-0000-0000-0000000E0000}"/>
    <cellStyle name="Título 3 3 4" xfId="3364" xr:uid="{00000000-0005-0000-0000-0000010E0000}"/>
    <cellStyle name="Título 3 3 5" xfId="3365" xr:uid="{00000000-0005-0000-0000-0000020E0000}"/>
    <cellStyle name="Título 3 3 6" xfId="3366" xr:uid="{00000000-0005-0000-0000-0000030E0000}"/>
    <cellStyle name="Título 3 3 7" xfId="3367" xr:uid="{00000000-0005-0000-0000-0000040E0000}"/>
    <cellStyle name="Título 3 3 8" xfId="3368" xr:uid="{00000000-0005-0000-0000-0000050E0000}"/>
    <cellStyle name="Título 3 3 9" xfId="3369" xr:uid="{00000000-0005-0000-0000-0000060E0000}"/>
    <cellStyle name="Título 3 3_IFRS Consolidado" xfId="3522" xr:uid="{00000000-0005-0000-0000-0000070E0000}"/>
    <cellStyle name="Título 3 4" xfId="3370" xr:uid="{00000000-0005-0000-0000-0000080E0000}"/>
    <cellStyle name="Título 3 5" xfId="3371" xr:uid="{00000000-0005-0000-0000-0000090E0000}"/>
    <cellStyle name="Título 3 6" xfId="3372" xr:uid="{00000000-0005-0000-0000-00000A0E0000}"/>
    <cellStyle name="Título 3 7" xfId="3373" xr:uid="{00000000-0005-0000-0000-00000B0E0000}"/>
    <cellStyle name="Título 3 8" xfId="3374" xr:uid="{00000000-0005-0000-0000-00000C0E0000}"/>
    <cellStyle name="Título 3 9" xfId="3375" xr:uid="{00000000-0005-0000-0000-00000D0E0000}"/>
    <cellStyle name="Título 4" xfId="3376" xr:uid="{00000000-0005-0000-0000-00000E0E0000}"/>
    <cellStyle name="Título 4 10" xfId="3377" xr:uid="{00000000-0005-0000-0000-00000F0E0000}"/>
    <cellStyle name="Título 4 11" xfId="3378" xr:uid="{00000000-0005-0000-0000-0000100E0000}"/>
    <cellStyle name="Título 4 12" xfId="3379" xr:uid="{00000000-0005-0000-0000-0000110E0000}"/>
    <cellStyle name="Título 4 2" xfId="3380" xr:uid="{00000000-0005-0000-0000-0000120E0000}"/>
    <cellStyle name="Título 4 2 10" xfId="3381" xr:uid="{00000000-0005-0000-0000-0000130E0000}"/>
    <cellStyle name="Título 4 2 11" xfId="3382" xr:uid="{00000000-0005-0000-0000-0000140E0000}"/>
    <cellStyle name="Título 4 2 2" xfId="3383" xr:uid="{00000000-0005-0000-0000-0000150E0000}"/>
    <cellStyle name="Título 4 2 3" xfId="3384" xr:uid="{00000000-0005-0000-0000-0000160E0000}"/>
    <cellStyle name="Título 4 2 4" xfId="3385" xr:uid="{00000000-0005-0000-0000-0000170E0000}"/>
    <cellStyle name="Título 4 2 5" xfId="3386" xr:uid="{00000000-0005-0000-0000-0000180E0000}"/>
    <cellStyle name="Título 4 2 6" xfId="3387" xr:uid="{00000000-0005-0000-0000-0000190E0000}"/>
    <cellStyle name="Título 4 2 7" xfId="3388" xr:uid="{00000000-0005-0000-0000-00001A0E0000}"/>
    <cellStyle name="Título 4 2 8" xfId="3389" xr:uid="{00000000-0005-0000-0000-00001B0E0000}"/>
    <cellStyle name="Título 4 2 9" xfId="3390" xr:uid="{00000000-0005-0000-0000-00001C0E0000}"/>
    <cellStyle name="Título 4 3" xfId="3391" xr:uid="{00000000-0005-0000-0000-00001D0E0000}"/>
    <cellStyle name="Título 4 4" xfId="3392" xr:uid="{00000000-0005-0000-0000-00001E0E0000}"/>
    <cellStyle name="Título 4 5" xfId="3393" xr:uid="{00000000-0005-0000-0000-00001F0E0000}"/>
    <cellStyle name="Título 4 6" xfId="3394" xr:uid="{00000000-0005-0000-0000-0000200E0000}"/>
    <cellStyle name="Título 4 7" xfId="3395" xr:uid="{00000000-0005-0000-0000-0000210E0000}"/>
    <cellStyle name="Título 4 8" xfId="3396" xr:uid="{00000000-0005-0000-0000-0000220E0000}"/>
    <cellStyle name="Título 4 9" xfId="3397" xr:uid="{00000000-0005-0000-0000-0000230E0000}"/>
    <cellStyle name="Título 5" xfId="3398" xr:uid="{00000000-0005-0000-0000-0000240E0000}"/>
    <cellStyle name="Título 5 10" xfId="3399" xr:uid="{00000000-0005-0000-0000-0000250E0000}"/>
    <cellStyle name="Título 5 11" xfId="3400" xr:uid="{00000000-0005-0000-0000-0000260E0000}"/>
    <cellStyle name="Título 5 12" xfId="3401" xr:uid="{00000000-0005-0000-0000-0000270E0000}"/>
    <cellStyle name="Título 5 2" xfId="3402" xr:uid="{00000000-0005-0000-0000-0000280E0000}"/>
    <cellStyle name="Título 5 2 10" xfId="3403" xr:uid="{00000000-0005-0000-0000-0000290E0000}"/>
    <cellStyle name="Título 5 2 11" xfId="3404" xr:uid="{00000000-0005-0000-0000-00002A0E0000}"/>
    <cellStyle name="Título 5 2 2" xfId="3405" xr:uid="{00000000-0005-0000-0000-00002B0E0000}"/>
    <cellStyle name="Título 5 2 3" xfId="3406" xr:uid="{00000000-0005-0000-0000-00002C0E0000}"/>
    <cellStyle name="Título 5 2 4" xfId="3407" xr:uid="{00000000-0005-0000-0000-00002D0E0000}"/>
    <cellStyle name="Título 5 2 5" xfId="3408" xr:uid="{00000000-0005-0000-0000-00002E0E0000}"/>
    <cellStyle name="Título 5 2 6" xfId="3409" xr:uid="{00000000-0005-0000-0000-00002F0E0000}"/>
    <cellStyle name="Título 5 2 7" xfId="3410" xr:uid="{00000000-0005-0000-0000-0000300E0000}"/>
    <cellStyle name="Título 5 2 8" xfId="3411" xr:uid="{00000000-0005-0000-0000-0000310E0000}"/>
    <cellStyle name="Título 5 2 9" xfId="3412" xr:uid="{00000000-0005-0000-0000-0000320E0000}"/>
    <cellStyle name="Título 5 3" xfId="3413" xr:uid="{00000000-0005-0000-0000-0000330E0000}"/>
    <cellStyle name="Título 5 4" xfId="3414" xr:uid="{00000000-0005-0000-0000-0000340E0000}"/>
    <cellStyle name="Título 5 5" xfId="3415" xr:uid="{00000000-0005-0000-0000-0000350E0000}"/>
    <cellStyle name="Título 5 6" xfId="3416" xr:uid="{00000000-0005-0000-0000-0000360E0000}"/>
    <cellStyle name="Título 5 7" xfId="3417" xr:uid="{00000000-0005-0000-0000-0000370E0000}"/>
    <cellStyle name="Título 5 8" xfId="3418" xr:uid="{00000000-0005-0000-0000-0000380E0000}"/>
    <cellStyle name="Título 5 9" xfId="3419" xr:uid="{00000000-0005-0000-0000-0000390E0000}"/>
    <cellStyle name="Título 6" xfId="3420" xr:uid="{00000000-0005-0000-0000-00003A0E0000}"/>
    <cellStyle name="Título 7" xfId="3421" xr:uid="{00000000-0005-0000-0000-00003B0E0000}"/>
    <cellStyle name="Título 8" xfId="3422" xr:uid="{00000000-0005-0000-0000-00003C0E0000}"/>
    <cellStyle name="Título 9" xfId="3423" xr:uid="{00000000-0005-0000-0000-00003D0E0000}"/>
    <cellStyle name="Total 10" xfId="3424" xr:uid="{00000000-0005-0000-0000-00003E0E0000}"/>
    <cellStyle name="Total 11" xfId="3425" xr:uid="{00000000-0005-0000-0000-00003F0E0000}"/>
    <cellStyle name="Total 12" xfId="3426" xr:uid="{00000000-0005-0000-0000-0000400E0000}"/>
    <cellStyle name="Total 2" xfId="3427" xr:uid="{00000000-0005-0000-0000-0000410E0000}"/>
    <cellStyle name="Total 2 10" xfId="3428" xr:uid="{00000000-0005-0000-0000-0000420E0000}"/>
    <cellStyle name="Total 2 11" xfId="3429" xr:uid="{00000000-0005-0000-0000-0000430E0000}"/>
    <cellStyle name="Total 2 2" xfId="3430" xr:uid="{00000000-0005-0000-0000-0000440E0000}"/>
    <cellStyle name="Total 2 3" xfId="3431" xr:uid="{00000000-0005-0000-0000-0000450E0000}"/>
    <cellStyle name="Total 2 4" xfId="3432" xr:uid="{00000000-0005-0000-0000-0000460E0000}"/>
    <cellStyle name="Total 2 5" xfId="3433" xr:uid="{00000000-0005-0000-0000-0000470E0000}"/>
    <cellStyle name="Total 2 6" xfId="3434" xr:uid="{00000000-0005-0000-0000-0000480E0000}"/>
    <cellStyle name="Total 2 7" xfId="3435" xr:uid="{00000000-0005-0000-0000-0000490E0000}"/>
    <cellStyle name="Total 2 8" xfId="3436" xr:uid="{00000000-0005-0000-0000-00004A0E0000}"/>
    <cellStyle name="Total 2 9" xfId="3437" xr:uid="{00000000-0005-0000-0000-00004B0E0000}"/>
    <cellStyle name="Total 3" xfId="3438" xr:uid="{00000000-0005-0000-0000-00004C0E0000}"/>
    <cellStyle name="Total 4" xfId="3439" xr:uid="{00000000-0005-0000-0000-00004D0E0000}"/>
    <cellStyle name="Total 5" xfId="3440" xr:uid="{00000000-0005-0000-0000-00004E0E0000}"/>
    <cellStyle name="Total 6" xfId="3441" xr:uid="{00000000-0005-0000-0000-00004F0E0000}"/>
    <cellStyle name="Total 7" xfId="3442" xr:uid="{00000000-0005-0000-0000-0000500E0000}"/>
    <cellStyle name="Total 8" xfId="3443" xr:uid="{00000000-0005-0000-0000-0000510E0000}"/>
    <cellStyle name="Total 9" xfId="3444" xr:uid="{00000000-0005-0000-0000-0000520E0000}"/>
    <cellStyle name="TotalData" xfId="3445" xr:uid="{00000000-0005-0000-0000-0000530E0000}"/>
    <cellStyle name="Tytuł" xfId="3446" xr:uid="{00000000-0005-0000-0000-0000540E0000}"/>
    <cellStyle name="US$#,##0" xfId="3447" xr:uid="{00000000-0005-0000-0000-0000550E0000}"/>
    <cellStyle name="US$#,##0.00" xfId="3448" xr:uid="{00000000-0005-0000-0000-0000560E0000}"/>
    <cellStyle name="UserInput" xfId="3449" xr:uid="{00000000-0005-0000-0000-0000570E0000}"/>
    <cellStyle name="Uwaga" xfId="3450" xr:uid="{00000000-0005-0000-0000-0000580E0000}"/>
    <cellStyle name="Warning Text" xfId="3451" xr:uid="{00000000-0005-0000-0000-0000590E0000}"/>
    <cellStyle name="Warning Text 2" xfId="3674" xr:uid="{00000000-0005-0000-0000-00005A0E0000}"/>
    <cellStyle name="XComma" xfId="3452" xr:uid="{00000000-0005-0000-0000-00005B0E0000}"/>
    <cellStyle name="XComma 0.0" xfId="3453" xr:uid="{00000000-0005-0000-0000-00005C0E0000}"/>
    <cellStyle name="XComma 0.00" xfId="3454" xr:uid="{00000000-0005-0000-0000-00005D0E0000}"/>
    <cellStyle name="XComma 0.000" xfId="3455" xr:uid="{00000000-0005-0000-0000-00005E0E0000}"/>
    <cellStyle name="XCurrency" xfId="3456" xr:uid="{00000000-0005-0000-0000-00005F0E0000}"/>
    <cellStyle name="XCurrency 0.0" xfId="3457" xr:uid="{00000000-0005-0000-0000-0000600E0000}"/>
    <cellStyle name="XCurrency 0.00" xfId="3458" xr:uid="{00000000-0005-0000-0000-0000610E0000}"/>
    <cellStyle name="XCurrency 0.000" xfId="3459" xr:uid="{00000000-0005-0000-0000-0000620E0000}"/>
    <cellStyle name="Year" xfId="3460" xr:uid="{00000000-0005-0000-0000-0000630E0000}"/>
    <cellStyle name="Year Estimate" xfId="3461" xr:uid="{00000000-0005-0000-0000-0000640E0000}"/>
    <cellStyle name="Złe" xfId="3462" xr:uid="{00000000-0005-0000-0000-0000650E0000}"/>
  </cellStyles>
  <dxfs count="0"/>
  <tableStyles count="0" defaultTableStyle="TableStyleMedium9" defaultPivotStyle="PivotStyleLight16"/>
  <colors>
    <mruColors>
      <color rgb="FF0080FF"/>
      <color rgb="FF0569B3"/>
      <color rgb="FFFF0066"/>
      <color rgb="FFFF9933"/>
      <color rgb="FF7F7F7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23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2</xdr:row>
      <xdr:rowOff>38100</xdr:rowOff>
    </xdr:from>
    <xdr:to>
      <xdr:col>2</xdr:col>
      <xdr:colOff>9525</xdr:colOff>
      <xdr:row>3</xdr:row>
      <xdr:rowOff>105355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419100"/>
          <a:ext cx="1400175" cy="8419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barbosa.com.br\arquivos\WINDOWS\TEMP\Modelo\VENDATU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barbosa.com.br\Arquivos\Documents%20and%20Settings\daniel.melo\Meus%20documentos\Danniel\Qualidade%20Total\Ranking%20Qualidade%20Completo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faTorr/Cencosud/Fernandez%20Leon,%20Maria%20Soledad%20-%20Investor%20Cencosud/Press%20&amp;%20Presentaciones%20Q's/2020/Marzo/Archivos%20Base%20&amp;%20An&#225;lisis/Deuda%20&amp;%20Ratios%20Financieros%201Q20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barbosa.com.br\arquivos\Meus%20documentos\Modelo\PLAAVIC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cro1"/>
      <sheetName val="back"/>
      <sheetName val="Lucros e Perdas"/>
      <sheetName val="Ativo"/>
      <sheetName val="Passivo"/>
      <sheetName val="VENDATU"/>
      <sheetName val="MUS$ MES"/>
      <sheetName val="Indice"/>
    </sheetNames>
    <sheetDataSet>
      <sheetData sheetId="0" refreshError="1">
        <row r="1">
          <cell r="A1" t="str">
            <v>Macro13</v>
          </cell>
        </row>
        <row r="2">
          <cell r="A2" t="b">
            <v>0</v>
          </cell>
        </row>
        <row r="3">
          <cell r="A3" t="b">
            <v>0</v>
          </cell>
        </row>
        <row r="4">
          <cell r="A4" t="b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ª VISITA"/>
      <sheetName val="2ª VISITA"/>
      <sheetName val="RESUMO"/>
      <sheetName val="HIPER"/>
      <sheetName val="SUPER"/>
      <sheetName val="MINI"/>
      <sheetName val="MAGA"/>
      <sheetName val="GERAL"/>
      <sheetName val="Macro1"/>
      <sheetName val="HC DBASE"/>
      <sheetName val="ILV ALC"/>
      <sheetName val="sapactivexlhiddensheet"/>
      <sheetName val="J_division"/>
      <sheetName val="Val-01"/>
      <sheetName val="inc. claim 97"/>
      <sheetName val="1ª_VISITA1"/>
      <sheetName val="2ª_VISITA1"/>
      <sheetName val="HC_DBASE1"/>
      <sheetName val="ILV_ALC1"/>
      <sheetName val="1ª_VISITA"/>
      <sheetName val="2ª_VISITA"/>
      <sheetName val="HC_DBASE"/>
      <sheetName val="ILV_ALC"/>
      <sheetName val="1ª_VISITA3"/>
      <sheetName val="2ª_VISITA3"/>
      <sheetName val="HC_DBASE3"/>
      <sheetName val="ILV_ALC3"/>
      <sheetName val="1ª_VISITA2"/>
      <sheetName val="2ª_VISITA2"/>
      <sheetName val="HC_DBASE2"/>
      <sheetName val="ILV_ALC2"/>
      <sheetName val="1ª_VISITA6"/>
      <sheetName val="2ª_VISITA6"/>
      <sheetName val="HC_DBASE6"/>
      <sheetName val="ILV_ALC6"/>
      <sheetName val="1ª_VISITA4"/>
      <sheetName val="2ª_VISITA4"/>
      <sheetName val="HC_DBASE4"/>
      <sheetName val="ILV_ALC4"/>
      <sheetName val="1ª_VISITA5"/>
      <sheetName val="2ª_VISITA5"/>
      <sheetName val="HC_DBASE5"/>
      <sheetName val="ILV_ALC5"/>
      <sheetName val="Gasto_Resumen"/>
      <sheetName val="InoF_Resumen"/>
      <sheetName val="Interés_Resumen"/>
      <sheetName val="MS_Resumen"/>
      <sheetName val="NIAT_Resumen"/>
      <sheetName val="PCL_Resumen"/>
      <sheetName val="Saldos_Resumen"/>
      <sheetName val="Saldos_Resumen_Bca_RETL"/>
      <sheetName val="inc__claim_97"/>
      <sheetName val="1ª_VISITA7"/>
      <sheetName val="2ª_VISITA7"/>
      <sheetName val="HC_DBASE7"/>
      <sheetName val="ILV_ALC7"/>
      <sheetName val="1ª_VISITA8"/>
      <sheetName val="2ª_VISITA8"/>
      <sheetName val="HC_DBASE8"/>
      <sheetName val="ILV_ALC8"/>
      <sheetName val="inc__claim_971"/>
      <sheetName val="1ª_VISITA9"/>
      <sheetName val="2ª_VISITA9"/>
      <sheetName val="HC_DBASE9"/>
      <sheetName val="ILV_ALC9"/>
      <sheetName val="inc__claim_972"/>
      <sheetName val="1ª_VISITA10"/>
      <sheetName val="2ª_VISITA10"/>
      <sheetName val="HC_DBASE10"/>
      <sheetName val="ILV_ALC10"/>
      <sheetName val="inc__claim_973"/>
    </sheetNames>
    <sheetDataSet>
      <sheetData sheetId="0" refreshError="1"/>
      <sheetData sheetId="1" refreshError="1"/>
      <sheetData sheetId="2" refreshError="1">
        <row r="5">
          <cell r="A5" t="str">
            <v>B.009 - CAXANGÁ - PE</v>
          </cell>
          <cell r="B5" t="str">
            <v>H</v>
          </cell>
          <cell r="C5">
            <v>85</v>
          </cell>
          <cell r="D5">
            <v>83</v>
          </cell>
          <cell r="E5">
            <v>80</v>
          </cell>
          <cell r="F5">
            <v>79</v>
          </cell>
          <cell r="I5">
            <v>72</v>
          </cell>
          <cell r="J5">
            <v>69</v>
          </cell>
          <cell r="K5">
            <v>73</v>
          </cell>
          <cell r="L5">
            <v>76</v>
          </cell>
          <cell r="M5">
            <v>55</v>
          </cell>
          <cell r="N5">
            <v>81</v>
          </cell>
          <cell r="O5">
            <v>54</v>
          </cell>
          <cell r="P5">
            <v>57</v>
          </cell>
          <cell r="Q5">
            <v>84</v>
          </cell>
          <cell r="R5">
            <v>82</v>
          </cell>
          <cell r="S5">
            <v>41</v>
          </cell>
          <cell r="T5">
            <v>49</v>
          </cell>
          <cell r="U5">
            <v>64</v>
          </cell>
          <cell r="V5">
            <v>71</v>
          </cell>
          <cell r="W5">
            <v>54</v>
          </cell>
          <cell r="X5">
            <v>56</v>
          </cell>
          <cell r="Y5">
            <v>63</v>
          </cell>
          <cell r="Z5">
            <v>77</v>
          </cell>
          <cell r="AA5">
            <v>63</v>
          </cell>
          <cell r="AB5">
            <v>65</v>
          </cell>
          <cell r="AC5">
            <v>76</v>
          </cell>
          <cell r="AD5">
            <v>84</v>
          </cell>
          <cell r="AE5">
            <v>82</v>
          </cell>
          <cell r="AF5">
            <v>93</v>
          </cell>
          <cell r="AG5">
            <v>91</v>
          </cell>
          <cell r="AH5">
            <v>91</v>
          </cell>
          <cell r="AI5">
            <v>64</v>
          </cell>
          <cell r="AJ5">
            <v>70</v>
          </cell>
        </row>
        <row r="6">
          <cell r="A6" t="str">
            <v>B.020 - CAMPINA GRANDE - PB</v>
          </cell>
          <cell r="B6" t="str">
            <v>H</v>
          </cell>
          <cell r="C6">
            <v>91</v>
          </cell>
          <cell r="D6">
            <v>71</v>
          </cell>
          <cell r="E6">
            <v>92</v>
          </cell>
          <cell r="F6">
            <v>92</v>
          </cell>
          <cell r="I6">
            <v>69</v>
          </cell>
          <cell r="J6">
            <v>55</v>
          </cell>
          <cell r="K6">
            <v>92</v>
          </cell>
          <cell r="L6">
            <v>83</v>
          </cell>
          <cell r="M6">
            <v>66</v>
          </cell>
          <cell r="N6">
            <v>42</v>
          </cell>
          <cell r="O6">
            <v>45</v>
          </cell>
          <cell r="P6">
            <v>36</v>
          </cell>
          <cell r="Q6">
            <v>50</v>
          </cell>
          <cell r="R6">
            <v>80</v>
          </cell>
          <cell r="S6">
            <v>77</v>
          </cell>
          <cell r="T6">
            <v>52</v>
          </cell>
          <cell r="U6">
            <v>83</v>
          </cell>
          <cell r="V6">
            <v>77</v>
          </cell>
          <cell r="W6">
            <v>76</v>
          </cell>
          <cell r="X6">
            <v>71</v>
          </cell>
          <cell r="Y6">
            <v>92</v>
          </cell>
          <cell r="Z6">
            <v>92</v>
          </cell>
          <cell r="AA6">
            <v>92</v>
          </cell>
          <cell r="AB6">
            <v>62</v>
          </cell>
          <cell r="AC6">
            <v>94</v>
          </cell>
          <cell r="AD6">
            <v>95</v>
          </cell>
          <cell r="AE6">
            <v>98</v>
          </cell>
          <cell r="AF6">
            <v>98</v>
          </cell>
          <cell r="AG6">
            <v>92</v>
          </cell>
          <cell r="AH6">
            <v>69</v>
          </cell>
          <cell r="AI6">
            <v>74</v>
          </cell>
          <cell r="AJ6">
            <v>65</v>
          </cell>
        </row>
        <row r="7">
          <cell r="A7" t="str">
            <v>B.094 - FORTALEZA - CE</v>
          </cell>
          <cell r="B7" t="str">
            <v>H</v>
          </cell>
          <cell r="C7">
            <v>1</v>
          </cell>
          <cell r="D7">
            <v>92</v>
          </cell>
          <cell r="E7">
            <v>1</v>
          </cell>
          <cell r="F7">
            <v>48</v>
          </cell>
          <cell r="I7">
            <v>1</v>
          </cell>
          <cell r="J7">
            <v>73</v>
          </cell>
          <cell r="K7">
            <v>1</v>
          </cell>
          <cell r="L7">
            <v>67</v>
          </cell>
          <cell r="M7">
            <v>1</v>
          </cell>
          <cell r="N7">
            <v>35</v>
          </cell>
          <cell r="O7">
            <v>1</v>
          </cell>
          <cell r="P7">
            <v>44</v>
          </cell>
          <cell r="Q7">
            <v>1</v>
          </cell>
          <cell r="R7">
            <v>44</v>
          </cell>
          <cell r="S7">
            <v>1</v>
          </cell>
          <cell r="T7">
            <v>57</v>
          </cell>
          <cell r="U7">
            <v>1</v>
          </cell>
          <cell r="V7">
            <v>69</v>
          </cell>
          <cell r="W7">
            <v>1</v>
          </cell>
          <cell r="X7">
            <v>71</v>
          </cell>
          <cell r="Y7">
            <v>1</v>
          </cell>
          <cell r="Z7">
            <v>77</v>
          </cell>
          <cell r="AA7">
            <v>1</v>
          </cell>
          <cell r="AB7">
            <v>84</v>
          </cell>
          <cell r="AC7">
            <v>1</v>
          </cell>
          <cell r="AD7">
            <v>83</v>
          </cell>
          <cell r="AE7">
            <v>1</v>
          </cell>
          <cell r="AF7">
            <v>80</v>
          </cell>
          <cell r="AG7">
            <v>1</v>
          </cell>
          <cell r="AH7">
            <v>71</v>
          </cell>
          <cell r="AI7">
            <v>1</v>
          </cell>
          <cell r="AJ7">
            <v>60</v>
          </cell>
        </row>
        <row r="8">
          <cell r="A8" t="str">
            <v>B.096 - SHOPPING GUARARAPES - PE</v>
          </cell>
          <cell r="B8" t="str">
            <v>H</v>
          </cell>
          <cell r="C8">
            <v>100</v>
          </cell>
          <cell r="D8">
            <v>98</v>
          </cell>
          <cell r="E8">
            <v>68</v>
          </cell>
          <cell r="F8">
            <v>81</v>
          </cell>
          <cell r="G8">
            <v>91</v>
          </cell>
          <cell r="H8">
            <v>93</v>
          </cell>
          <cell r="I8">
            <v>67</v>
          </cell>
          <cell r="J8">
            <v>67</v>
          </cell>
          <cell r="K8">
            <v>81</v>
          </cell>
          <cell r="L8">
            <v>61</v>
          </cell>
          <cell r="M8">
            <v>46</v>
          </cell>
          <cell r="N8">
            <v>48</v>
          </cell>
          <cell r="O8">
            <v>53</v>
          </cell>
          <cell r="P8">
            <v>51</v>
          </cell>
          <cell r="Q8">
            <v>73</v>
          </cell>
          <cell r="R8">
            <v>40</v>
          </cell>
          <cell r="S8">
            <v>52</v>
          </cell>
          <cell r="T8">
            <v>47</v>
          </cell>
          <cell r="U8">
            <v>73</v>
          </cell>
          <cell r="V8">
            <v>80</v>
          </cell>
          <cell r="W8">
            <v>88</v>
          </cell>
          <cell r="X8">
            <v>82</v>
          </cell>
          <cell r="AA8">
            <v>91</v>
          </cell>
          <cell r="AB8">
            <v>87</v>
          </cell>
          <cell r="AC8">
            <v>94</v>
          </cell>
          <cell r="AD8">
            <v>100</v>
          </cell>
          <cell r="AE8">
            <v>98</v>
          </cell>
          <cell r="AF8">
            <v>100</v>
          </cell>
          <cell r="AG8">
            <v>81</v>
          </cell>
          <cell r="AH8">
            <v>81</v>
          </cell>
          <cell r="AI8">
            <v>71</v>
          </cell>
          <cell r="AJ8">
            <v>65</v>
          </cell>
        </row>
        <row r="9">
          <cell r="A9" t="str">
            <v>B.121 -  NATAL - RN</v>
          </cell>
          <cell r="B9" t="str">
            <v>H</v>
          </cell>
          <cell r="C9">
            <v>88</v>
          </cell>
          <cell r="D9">
            <v>76</v>
          </cell>
          <cell r="E9">
            <v>73</v>
          </cell>
          <cell r="F9">
            <v>73</v>
          </cell>
          <cell r="G9">
            <v>86</v>
          </cell>
          <cell r="H9">
            <v>93</v>
          </cell>
          <cell r="I9">
            <v>69</v>
          </cell>
          <cell r="J9">
            <v>57</v>
          </cell>
          <cell r="K9">
            <v>68</v>
          </cell>
          <cell r="L9">
            <v>86</v>
          </cell>
          <cell r="M9">
            <v>60</v>
          </cell>
          <cell r="N9">
            <v>72</v>
          </cell>
          <cell r="O9">
            <v>51</v>
          </cell>
          <cell r="P9">
            <v>44</v>
          </cell>
          <cell r="Q9">
            <v>70</v>
          </cell>
          <cell r="R9">
            <v>61</v>
          </cell>
          <cell r="S9">
            <v>78</v>
          </cell>
          <cell r="T9">
            <v>57</v>
          </cell>
          <cell r="U9">
            <v>76</v>
          </cell>
          <cell r="V9">
            <v>75</v>
          </cell>
          <cell r="W9">
            <v>71</v>
          </cell>
          <cell r="X9">
            <v>66</v>
          </cell>
          <cell r="Y9">
            <v>80</v>
          </cell>
          <cell r="Z9">
            <v>87</v>
          </cell>
          <cell r="AA9">
            <v>84</v>
          </cell>
          <cell r="AB9">
            <v>87</v>
          </cell>
          <cell r="AC9">
            <v>80</v>
          </cell>
          <cell r="AD9">
            <v>76</v>
          </cell>
          <cell r="AE9">
            <v>86</v>
          </cell>
          <cell r="AF9">
            <v>62</v>
          </cell>
          <cell r="AG9">
            <v>81</v>
          </cell>
          <cell r="AH9">
            <v>71</v>
          </cell>
          <cell r="AI9">
            <v>72</v>
          </cell>
          <cell r="AJ9">
            <v>69</v>
          </cell>
        </row>
        <row r="10">
          <cell r="A10" t="str">
            <v>B.220 - GONÇALO PRADO - SE</v>
          </cell>
          <cell r="B10" t="str">
            <v>H</v>
          </cell>
          <cell r="C10">
            <v>72</v>
          </cell>
          <cell r="D10">
            <v>58</v>
          </cell>
          <cell r="E10">
            <v>78</v>
          </cell>
          <cell r="F10">
            <v>63</v>
          </cell>
          <cell r="G10">
            <v>77</v>
          </cell>
          <cell r="H10">
            <v>86</v>
          </cell>
          <cell r="I10">
            <v>70</v>
          </cell>
          <cell r="J10">
            <v>46</v>
          </cell>
          <cell r="K10">
            <v>46</v>
          </cell>
          <cell r="L10">
            <v>53</v>
          </cell>
          <cell r="M10">
            <v>30</v>
          </cell>
          <cell r="N10">
            <v>38</v>
          </cell>
          <cell r="O10">
            <v>45</v>
          </cell>
          <cell r="P10">
            <v>24</v>
          </cell>
          <cell r="Q10">
            <v>70</v>
          </cell>
          <cell r="R10">
            <v>43</v>
          </cell>
          <cell r="S10">
            <v>66</v>
          </cell>
          <cell r="T10">
            <v>67</v>
          </cell>
          <cell r="U10">
            <v>79</v>
          </cell>
          <cell r="V10">
            <v>53</v>
          </cell>
          <cell r="W10">
            <v>68</v>
          </cell>
          <cell r="X10">
            <v>79</v>
          </cell>
          <cell r="Y10">
            <v>81</v>
          </cell>
          <cell r="Z10">
            <v>58</v>
          </cell>
          <cell r="AA10">
            <v>60</v>
          </cell>
          <cell r="AB10">
            <v>42</v>
          </cell>
          <cell r="AC10">
            <v>77</v>
          </cell>
          <cell r="AD10">
            <v>60</v>
          </cell>
          <cell r="AE10">
            <v>78</v>
          </cell>
          <cell r="AF10">
            <v>76</v>
          </cell>
          <cell r="AG10">
            <v>66</v>
          </cell>
          <cell r="AH10">
            <v>60</v>
          </cell>
          <cell r="AI10">
            <v>63</v>
          </cell>
          <cell r="AJ10">
            <v>52</v>
          </cell>
        </row>
        <row r="11">
          <cell r="A11" t="str">
            <v>B.270 - FAROL - AL</v>
          </cell>
          <cell r="B11" t="str">
            <v>H</v>
          </cell>
          <cell r="C11">
            <v>71</v>
          </cell>
          <cell r="D11">
            <v>74</v>
          </cell>
          <cell r="E11">
            <v>68</v>
          </cell>
          <cell r="F11">
            <v>45</v>
          </cell>
          <cell r="G11">
            <v>93</v>
          </cell>
          <cell r="H11">
            <v>83</v>
          </cell>
          <cell r="I11">
            <v>70</v>
          </cell>
          <cell r="J11">
            <v>50</v>
          </cell>
          <cell r="K11">
            <v>67</v>
          </cell>
          <cell r="L11">
            <v>63</v>
          </cell>
          <cell r="M11">
            <v>39</v>
          </cell>
          <cell r="N11">
            <v>41</v>
          </cell>
          <cell r="O11">
            <v>48</v>
          </cell>
          <cell r="P11">
            <v>51</v>
          </cell>
          <cell r="Q11">
            <v>98</v>
          </cell>
          <cell r="R11">
            <v>62</v>
          </cell>
          <cell r="S11">
            <v>48</v>
          </cell>
          <cell r="T11">
            <v>47</v>
          </cell>
          <cell r="U11">
            <v>74</v>
          </cell>
          <cell r="V11">
            <v>88</v>
          </cell>
          <cell r="W11">
            <v>94</v>
          </cell>
          <cell r="X11">
            <v>88</v>
          </cell>
          <cell r="Y11">
            <v>84</v>
          </cell>
          <cell r="Z11">
            <v>81</v>
          </cell>
          <cell r="AA11">
            <v>87</v>
          </cell>
          <cell r="AB11">
            <v>87</v>
          </cell>
          <cell r="AC11">
            <v>86</v>
          </cell>
          <cell r="AD11">
            <v>91</v>
          </cell>
          <cell r="AE11">
            <v>82</v>
          </cell>
          <cell r="AF11">
            <v>93</v>
          </cell>
          <cell r="AG11">
            <v>83</v>
          </cell>
          <cell r="AH11">
            <v>92</v>
          </cell>
          <cell r="AI11">
            <v>69</v>
          </cell>
          <cell r="AJ11">
            <v>63</v>
          </cell>
        </row>
        <row r="12">
          <cell r="A12" t="str">
            <v>B.310 - CASA FORTE - PE</v>
          </cell>
          <cell r="B12" t="str">
            <v>H</v>
          </cell>
          <cell r="C12">
            <v>99</v>
          </cell>
          <cell r="D12">
            <v>94</v>
          </cell>
          <cell r="E12">
            <v>83</v>
          </cell>
          <cell r="F12">
            <v>64</v>
          </cell>
          <cell r="G12">
            <v>97</v>
          </cell>
          <cell r="H12">
            <v>86</v>
          </cell>
          <cell r="I12">
            <v>74</v>
          </cell>
          <cell r="J12">
            <v>50</v>
          </cell>
          <cell r="K12">
            <v>77</v>
          </cell>
          <cell r="L12">
            <v>76</v>
          </cell>
          <cell r="M12">
            <v>54</v>
          </cell>
          <cell r="N12">
            <v>63</v>
          </cell>
          <cell r="O12">
            <v>66</v>
          </cell>
          <cell r="P12">
            <v>50</v>
          </cell>
          <cell r="Q12">
            <v>79</v>
          </cell>
          <cell r="R12">
            <v>84</v>
          </cell>
          <cell r="S12">
            <v>63</v>
          </cell>
          <cell r="T12">
            <v>52</v>
          </cell>
          <cell r="U12">
            <v>79</v>
          </cell>
          <cell r="V12">
            <v>71</v>
          </cell>
          <cell r="W12">
            <v>76</v>
          </cell>
          <cell r="X12">
            <v>82</v>
          </cell>
          <cell r="Y12">
            <v>74</v>
          </cell>
          <cell r="Z12">
            <v>68</v>
          </cell>
          <cell r="AA12">
            <v>84</v>
          </cell>
          <cell r="AB12">
            <v>84</v>
          </cell>
          <cell r="AC12">
            <v>80</v>
          </cell>
          <cell r="AD12">
            <v>71</v>
          </cell>
          <cell r="AE12">
            <v>79</v>
          </cell>
          <cell r="AF12">
            <v>74</v>
          </cell>
          <cell r="AG12">
            <v>78</v>
          </cell>
          <cell r="AH12">
            <v>89</v>
          </cell>
          <cell r="AI12">
            <v>77</v>
          </cell>
          <cell r="AJ12">
            <v>68</v>
          </cell>
        </row>
        <row r="13">
          <cell r="A13" t="str">
            <v>B.337 - TACARUNA - PE</v>
          </cell>
          <cell r="B13" t="str">
            <v>H</v>
          </cell>
          <cell r="C13">
            <v>94</v>
          </cell>
          <cell r="D13">
            <v>100</v>
          </cell>
          <cell r="E13">
            <v>77</v>
          </cell>
          <cell r="F13">
            <v>84</v>
          </cell>
          <cell r="G13">
            <v>73</v>
          </cell>
          <cell r="H13">
            <v>94</v>
          </cell>
          <cell r="I13">
            <v>93</v>
          </cell>
          <cell r="J13">
            <v>88</v>
          </cell>
          <cell r="K13">
            <v>82</v>
          </cell>
          <cell r="L13">
            <v>97</v>
          </cell>
          <cell r="M13">
            <v>56</v>
          </cell>
          <cell r="N13">
            <v>58</v>
          </cell>
          <cell r="O13">
            <v>51</v>
          </cell>
          <cell r="P13">
            <v>48</v>
          </cell>
          <cell r="Q13">
            <v>41</v>
          </cell>
          <cell r="R13">
            <v>92</v>
          </cell>
          <cell r="S13">
            <v>64</v>
          </cell>
          <cell r="T13">
            <v>87</v>
          </cell>
          <cell r="U13">
            <v>62</v>
          </cell>
          <cell r="V13">
            <v>85</v>
          </cell>
          <cell r="W13">
            <v>79</v>
          </cell>
          <cell r="X13">
            <v>85</v>
          </cell>
          <cell r="AA13">
            <v>86</v>
          </cell>
          <cell r="AB13">
            <v>97</v>
          </cell>
          <cell r="AC13">
            <v>94</v>
          </cell>
          <cell r="AD13">
            <v>93</v>
          </cell>
          <cell r="AE13">
            <v>87</v>
          </cell>
          <cell r="AF13">
            <v>91</v>
          </cell>
          <cell r="AG13">
            <v>69</v>
          </cell>
          <cell r="AH13">
            <v>97</v>
          </cell>
          <cell r="AI13">
            <v>68</v>
          </cell>
          <cell r="AJ13">
            <v>80</v>
          </cell>
        </row>
        <row r="14">
          <cell r="A14" t="str">
            <v>B.339 - CARUARU - PE</v>
          </cell>
          <cell r="B14" t="str">
            <v>H</v>
          </cell>
          <cell r="C14">
            <v>92</v>
          </cell>
          <cell r="D14">
            <v>80</v>
          </cell>
          <cell r="E14">
            <v>72</v>
          </cell>
          <cell r="F14">
            <v>42</v>
          </cell>
          <cell r="I14">
            <v>70</v>
          </cell>
          <cell r="J14">
            <v>74</v>
          </cell>
          <cell r="K14">
            <v>86</v>
          </cell>
          <cell r="L14">
            <v>85</v>
          </cell>
          <cell r="M14">
            <v>50</v>
          </cell>
          <cell r="N14">
            <v>37</v>
          </cell>
          <cell r="O14">
            <v>58</v>
          </cell>
          <cell r="P14">
            <v>45</v>
          </cell>
          <cell r="Q14">
            <v>69</v>
          </cell>
          <cell r="R14">
            <v>69</v>
          </cell>
          <cell r="S14">
            <v>48</v>
          </cell>
          <cell r="T14">
            <v>79</v>
          </cell>
          <cell r="U14">
            <v>64</v>
          </cell>
          <cell r="V14">
            <v>75</v>
          </cell>
          <cell r="W14">
            <v>94</v>
          </cell>
          <cell r="X14">
            <v>79</v>
          </cell>
          <cell r="AA14">
            <v>98</v>
          </cell>
          <cell r="AB14">
            <v>95</v>
          </cell>
          <cell r="AC14">
            <v>93</v>
          </cell>
          <cell r="AD14">
            <v>90</v>
          </cell>
          <cell r="AE14">
            <v>88</v>
          </cell>
          <cell r="AF14">
            <v>93</v>
          </cell>
          <cell r="AG14">
            <v>79</v>
          </cell>
          <cell r="AH14">
            <v>81</v>
          </cell>
          <cell r="AI14">
            <v>69</v>
          </cell>
          <cell r="AJ14">
            <v>64</v>
          </cell>
        </row>
        <row r="15">
          <cell r="A15" t="str">
            <v>B.341 - BOA VIAGEM - PE</v>
          </cell>
          <cell r="B15" t="str">
            <v>H</v>
          </cell>
          <cell r="C15">
            <v>82</v>
          </cell>
          <cell r="D15">
            <v>86</v>
          </cell>
          <cell r="E15">
            <v>87</v>
          </cell>
          <cell r="F15">
            <v>58</v>
          </cell>
          <cell r="G15">
            <v>89</v>
          </cell>
          <cell r="H15">
            <v>67</v>
          </cell>
          <cell r="I15">
            <v>76</v>
          </cell>
          <cell r="J15">
            <v>62</v>
          </cell>
          <cell r="K15">
            <v>86</v>
          </cell>
          <cell r="L15">
            <v>64</v>
          </cell>
          <cell r="M15">
            <v>63</v>
          </cell>
          <cell r="N15">
            <v>47</v>
          </cell>
          <cell r="O15">
            <v>59</v>
          </cell>
          <cell r="P15">
            <v>60</v>
          </cell>
          <cell r="Q15">
            <v>65</v>
          </cell>
          <cell r="R15">
            <v>72</v>
          </cell>
          <cell r="S15">
            <v>70</v>
          </cell>
          <cell r="T15">
            <v>56</v>
          </cell>
          <cell r="U15">
            <v>72</v>
          </cell>
          <cell r="V15">
            <v>74</v>
          </cell>
          <cell r="W15">
            <v>82</v>
          </cell>
          <cell r="X15">
            <v>94</v>
          </cell>
          <cell r="Y15">
            <v>75</v>
          </cell>
          <cell r="Z15">
            <v>88</v>
          </cell>
          <cell r="AA15">
            <v>74</v>
          </cell>
          <cell r="AB15">
            <v>91</v>
          </cell>
          <cell r="AC15">
            <v>90</v>
          </cell>
          <cell r="AD15">
            <v>90</v>
          </cell>
          <cell r="AE15">
            <v>86</v>
          </cell>
          <cell r="AF15">
            <v>90</v>
          </cell>
          <cell r="AG15">
            <v>89</v>
          </cell>
          <cell r="AH15">
            <v>92</v>
          </cell>
          <cell r="AI15">
            <v>74</v>
          </cell>
          <cell r="AJ15">
            <v>68</v>
          </cell>
        </row>
        <row r="16">
          <cell r="A16" t="str">
            <v>B.140 - SÃO LUÍS - MA</v>
          </cell>
          <cell r="B16" t="str">
            <v>H</v>
          </cell>
          <cell r="C16">
            <v>1</v>
          </cell>
          <cell r="D16">
            <v>69</v>
          </cell>
          <cell r="E16">
            <v>1</v>
          </cell>
          <cell r="F16">
            <v>42</v>
          </cell>
          <cell r="G16">
            <v>1</v>
          </cell>
          <cell r="H16">
            <v>64</v>
          </cell>
          <cell r="I16">
            <v>1</v>
          </cell>
          <cell r="J16">
            <v>39</v>
          </cell>
          <cell r="K16">
            <v>1</v>
          </cell>
          <cell r="L16">
            <v>72</v>
          </cell>
          <cell r="M16">
            <v>1</v>
          </cell>
          <cell r="N16">
            <v>29</v>
          </cell>
          <cell r="O16">
            <v>1</v>
          </cell>
          <cell r="P16">
            <v>51</v>
          </cell>
          <cell r="Q16">
            <v>1</v>
          </cell>
          <cell r="R16">
            <v>51</v>
          </cell>
          <cell r="S16">
            <v>1</v>
          </cell>
          <cell r="T16">
            <v>41</v>
          </cell>
          <cell r="U16">
            <v>1</v>
          </cell>
          <cell r="V16">
            <v>52</v>
          </cell>
          <cell r="W16">
            <v>1</v>
          </cell>
          <cell r="X16">
            <v>50</v>
          </cell>
          <cell r="AA16">
            <v>1</v>
          </cell>
          <cell r="AB16">
            <v>87</v>
          </cell>
          <cell r="AC16">
            <v>1</v>
          </cell>
          <cell r="AD16">
            <v>87</v>
          </cell>
          <cell r="AE16">
            <v>1</v>
          </cell>
          <cell r="AF16">
            <v>95</v>
          </cell>
          <cell r="AG16">
            <v>1</v>
          </cell>
          <cell r="AH16">
            <v>88</v>
          </cell>
          <cell r="AI16">
            <v>1</v>
          </cell>
          <cell r="AJ16">
            <v>52</v>
          </cell>
        </row>
        <row r="17">
          <cell r="A17" t="str">
            <v>B.034 - JOÃO PESSOA - PB</v>
          </cell>
          <cell r="B17" t="str">
            <v>H</v>
          </cell>
          <cell r="C17">
            <v>1</v>
          </cell>
          <cell r="D17">
            <v>85</v>
          </cell>
          <cell r="E17">
            <v>1</v>
          </cell>
          <cell r="F17">
            <v>84</v>
          </cell>
          <cell r="G17">
            <v>1</v>
          </cell>
          <cell r="H17">
            <v>65</v>
          </cell>
          <cell r="I17">
            <v>1</v>
          </cell>
          <cell r="J17">
            <v>62</v>
          </cell>
          <cell r="K17">
            <v>1</v>
          </cell>
          <cell r="L17">
            <v>73</v>
          </cell>
          <cell r="M17">
            <v>1</v>
          </cell>
          <cell r="N17">
            <v>49</v>
          </cell>
          <cell r="O17">
            <v>1</v>
          </cell>
          <cell r="P17">
            <v>50</v>
          </cell>
          <cell r="Q17">
            <v>1</v>
          </cell>
          <cell r="R17">
            <v>32</v>
          </cell>
          <cell r="S17">
            <v>1</v>
          </cell>
          <cell r="T17">
            <v>48</v>
          </cell>
          <cell r="U17">
            <v>1</v>
          </cell>
          <cell r="V17">
            <v>67</v>
          </cell>
          <cell r="W17">
            <v>1</v>
          </cell>
          <cell r="X17">
            <v>94</v>
          </cell>
          <cell r="Y17">
            <v>1</v>
          </cell>
          <cell r="Z17">
            <v>68</v>
          </cell>
          <cell r="AA17">
            <v>1</v>
          </cell>
          <cell r="AB17">
            <v>87</v>
          </cell>
          <cell r="AC17">
            <v>1</v>
          </cell>
          <cell r="AD17">
            <v>88</v>
          </cell>
          <cell r="AE17">
            <v>1</v>
          </cell>
          <cell r="AF17">
            <v>91</v>
          </cell>
          <cell r="AG17">
            <v>1</v>
          </cell>
          <cell r="AH17">
            <v>91</v>
          </cell>
          <cell r="AI17">
            <v>1</v>
          </cell>
          <cell r="AJ17">
            <v>63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uda"/>
      <sheetName val="Grafico Deuda"/>
      <sheetName val="DF Neta"/>
      <sheetName val="Ratio"/>
      <sheetName val="One Off"/>
      <sheetName val="Arriendos operativos"/>
      <sheetName val="Hoja1"/>
      <sheetName val="Deuda &amp; Ratios Financieros 1Q20"/>
    </sheetNames>
    <definedNames>
      <definedName name="plotting.DialogEnd" refersTo="#¡REF!"/>
      <definedName name="plotting.DialogOK" refersTo="#¡REF!"/>
    </definedNames>
    <sheetDataSet>
      <sheetData sheetId="0">
        <row r="4">
          <cell r="F4">
            <v>4421905365</v>
          </cell>
        </row>
      </sheetData>
      <sheetData sheetId="1"/>
      <sheetData sheetId="2"/>
      <sheetData sheetId="3"/>
      <sheetData sheetId="4"/>
      <sheetData sheetId="5"/>
      <sheetData sheetId="6" refreshError="1"/>
      <sheetData sheetId="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Ativo"/>
      <sheetName val="Passivo"/>
      <sheetName val="Premissas"/>
      <sheetName val="IR e C.Social"/>
      <sheetName val="Lucros e Perdas"/>
      <sheetName val="Fluxo de Caixa"/>
      <sheetName val="fluxo"/>
      <sheetName val="Vendas"/>
      <sheetName val="BALANÇO"/>
      <sheetName val="Empréstimos"/>
      <sheetName val="plano ordenados"/>
      <sheetName val="Projeção Despesas"/>
      <sheetName val="Módulo1"/>
      <sheetName val="Plan14"/>
      <sheetName val="RESUMO"/>
      <sheetName val="Macro1"/>
      <sheetName val="Balance"/>
      <sheetName val="PLAAVIC7"/>
      <sheetName val="IR_e_C_Social"/>
      <sheetName val="Lucros_e_Perdas"/>
      <sheetName val="Fluxo_de_Caixa"/>
      <sheetName val="plano_ordenados"/>
      <sheetName val="Projeção_Despesas"/>
      <sheetName val="IR_e_C_Social2"/>
      <sheetName val="Lucros_e_Perdas2"/>
      <sheetName val="Fluxo_de_Caixa2"/>
      <sheetName val="plano_ordenados2"/>
      <sheetName val="Projeção_Despesas2"/>
      <sheetName val="IR_e_C_Social1"/>
      <sheetName val="Lucros_e_Perdas1"/>
      <sheetName val="Fluxo_de_Caixa1"/>
      <sheetName val="plano_ordenados1"/>
      <sheetName val="Projeção_Despesas1"/>
      <sheetName val="Sheet1"/>
      <sheetName val="INPUTS"/>
      <sheetName val="ILV ALC"/>
      <sheetName val="Avance financiero"/>
      <sheetName val="3"/>
      <sheetName val="Paramet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3:F15"/>
  <sheetViews>
    <sheetView showGridLines="0" tabSelected="1" workbookViewId="0">
      <selection activeCell="G6" sqref="G6"/>
    </sheetView>
  </sheetViews>
  <sheetFormatPr baseColWidth="10" defaultColWidth="11.453125" defaultRowHeight="14.5"/>
  <cols>
    <col min="1" max="16384" width="11.453125" style="94"/>
  </cols>
  <sheetData>
    <row r="3" spans="3:6" ht="61.5">
      <c r="C3" s="322" t="s">
        <v>0</v>
      </c>
      <c r="D3" s="312"/>
      <c r="E3" s="312"/>
      <c r="F3" s="312"/>
    </row>
    <row r="4" spans="3:6" ht="61.5">
      <c r="C4" s="322" t="s">
        <v>183</v>
      </c>
      <c r="D4" s="312"/>
      <c r="E4" s="312"/>
      <c r="F4" s="312"/>
    </row>
    <row r="5" spans="3:6">
      <c r="C5" s="121" t="s">
        <v>1</v>
      </c>
    </row>
    <row r="6" spans="3:6">
      <c r="C6" s="121" t="s">
        <v>167</v>
      </c>
    </row>
    <row r="7" spans="3:6">
      <c r="C7" s="121" t="s">
        <v>166</v>
      </c>
    </row>
    <row r="8" spans="3:6">
      <c r="C8" s="121" t="s">
        <v>168</v>
      </c>
    </row>
    <row r="9" spans="3:6">
      <c r="C9" s="121" t="s">
        <v>165</v>
      </c>
    </row>
    <row r="10" spans="3:6">
      <c r="C10" s="122" t="s">
        <v>181</v>
      </c>
    </row>
    <row r="11" spans="3:6">
      <c r="C11" s="122" t="s">
        <v>182</v>
      </c>
    </row>
    <row r="12" spans="3:6">
      <c r="C12" s="121" t="s">
        <v>169</v>
      </c>
    </row>
    <row r="13" spans="3:6">
      <c r="C13" s="121" t="s">
        <v>170</v>
      </c>
    </row>
    <row r="14" spans="3:6">
      <c r="C14" s="121" t="s">
        <v>171</v>
      </c>
    </row>
    <row r="15" spans="3:6">
      <c r="C15" s="121" t="s">
        <v>172</v>
      </c>
    </row>
  </sheetData>
  <hyperlinks>
    <hyperlink ref="C5" location="EBITDA!A1" display="EBITDA" xr:uid="{B709B9C5-6F74-4E3A-9E52-D57B125DBB51}"/>
    <hyperlink ref="C6" location="'EERR Resumen'!A1" display="Estado de Resultados Resumen" xr:uid="{227F7924-B918-414B-9445-28BBDE18D7EF}"/>
    <hyperlink ref="C7" location="'EERR Q'!A1" display="Estado de Resultados Trimestre" xr:uid="{8D3140DE-F2B3-4124-895E-35D6BD802031}"/>
    <hyperlink ref="C8" location="'EERR Acumulado'!A1" display="Estado de Resultados YTD" xr:uid="{C3558ADE-3195-4865-B16F-5B1869E09AAB}"/>
    <hyperlink ref="C9" location="'EEFF x UN'!A1" display="Estados Financieros por Unidad de Negocio" xr:uid="{797D73F7-AD85-4FE3-9FFE-9DD2C5147ADD}"/>
    <hyperlink ref="C12" location="'Balance Resum'!A1" display="Balance Resumen" xr:uid="{1693F093-1C0D-467B-98C6-CE53EA361DC7}"/>
    <hyperlink ref="C13" location="'Balance x Pais'!A1" display="Balance por País" xr:uid="{C6938E5D-9D91-42D6-BC57-ABD33D2E2EF9}"/>
    <hyperlink ref="C14" location="Ratios!A1" display="Ratios" xr:uid="{3F703397-4B78-4928-BA5B-A2FEF165D422}"/>
    <hyperlink ref="C15" location="Flujo!A1" display="Flujo" xr:uid="{289A872A-DBA9-45A5-B8F7-7E09EC89558C}"/>
    <hyperlink ref="C10" location="'EEFF x País Q'!A1" display="Estados Financieros por País Trimestre" xr:uid="{F4AB5FBB-15B1-4D30-8CA1-7411C83E1497}"/>
    <hyperlink ref="C11" location="'EEFF x País Acum'!A1" display="Estados Financieros por País Acumulado" xr:uid="{A556695A-EE8C-4D3F-AD91-0AB32D36BCE7}"/>
  </hyperlink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N81"/>
  <sheetViews>
    <sheetView showGridLines="0" zoomScaleNormal="100" workbookViewId="0">
      <selection activeCell="G13" sqref="G13"/>
    </sheetView>
  </sheetViews>
  <sheetFormatPr baseColWidth="10" defaultColWidth="11.453125" defaultRowHeight="15.5"/>
  <cols>
    <col min="1" max="1" width="0.81640625" style="134" customWidth="1"/>
    <col min="2" max="2" width="27.453125" style="134" customWidth="1"/>
    <col min="3" max="5" width="23" style="134" customWidth="1"/>
    <col min="6" max="6" width="0.81640625" style="134" customWidth="1"/>
    <col min="7" max="7" width="13.26953125" style="134" customWidth="1"/>
    <col min="8" max="8" width="9.54296875" style="134" bestFit="1" customWidth="1"/>
    <col min="9" max="9" width="7.81640625" style="134" customWidth="1"/>
    <col min="10" max="10" width="8.81640625" style="134" customWidth="1"/>
    <col min="11" max="11" width="7.7265625" style="134" bestFit="1" customWidth="1"/>
    <col min="12" max="12" width="8" style="134" bestFit="1" customWidth="1"/>
    <col min="13" max="13" width="5.453125" style="134" bestFit="1" customWidth="1"/>
    <col min="14" max="16384" width="11.453125" style="134"/>
  </cols>
  <sheetData>
    <row r="1" spans="1:13" ht="11.25" customHeight="1"/>
    <row r="2" spans="1:13" s="120" customFormat="1" ht="23.5">
      <c r="B2" s="299" t="s">
        <v>120</v>
      </c>
      <c r="C2" s="291"/>
    </row>
    <row r="3" spans="1:13" s="335" customFormat="1">
      <c r="A3" s="331"/>
      <c r="B3" s="332" t="s">
        <v>191</v>
      </c>
      <c r="C3" s="332"/>
      <c r="D3" s="332"/>
      <c r="E3" s="332"/>
      <c r="F3" s="333"/>
      <c r="G3" s="333"/>
      <c r="H3" s="334"/>
      <c r="I3" s="334"/>
      <c r="J3" s="334"/>
      <c r="K3" s="334"/>
      <c r="L3" s="334"/>
      <c r="M3" s="334"/>
    </row>
    <row r="4" spans="1:13" ht="9" customHeight="1">
      <c r="A4" s="336"/>
      <c r="B4" s="337"/>
      <c r="C4" s="337"/>
      <c r="D4" s="337"/>
      <c r="E4" s="337"/>
      <c r="F4" s="337"/>
      <c r="G4" s="337"/>
      <c r="H4" s="338"/>
      <c r="I4" s="338"/>
      <c r="J4" s="338"/>
      <c r="K4" s="338"/>
      <c r="L4" s="338"/>
      <c r="M4" s="338"/>
    </row>
    <row r="5" spans="1:13" s="339" customFormat="1" ht="33.75" customHeight="1">
      <c r="B5" s="340" t="s">
        <v>192</v>
      </c>
      <c r="C5" s="341" t="s">
        <v>121</v>
      </c>
      <c r="D5" s="341" t="s">
        <v>122</v>
      </c>
      <c r="E5" s="341" t="s">
        <v>123</v>
      </c>
      <c r="F5" s="342"/>
      <c r="G5" s="341" t="s">
        <v>124</v>
      </c>
    </row>
    <row r="6" spans="1:13" s="339" customFormat="1" ht="13.5" customHeight="1">
      <c r="B6" s="343" t="s">
        <v>99</v>
      </c>
      <c r="C6" s="344">
        <v>434600.43199999997</v>
      </c>
      <c r="D6" s="344">
        <v>-89361.618000000002</v>
      </c>
      <c r="E6" s="344">
        <v>-392392.304</v>
      </c>
      <c r="F6" s="345">
        <v>0</v>
      </c>
      <c r="G6" s="346">
        <v>-47153.490000000049</v>
      </c>
    </row>
    <row r="7" spans="1:13" s="339" customFormat="1" ht="13.5" customHeight="1">
      <c r="B7" s="347" t="s">
        <v>63</v>
      </c>
      <c r="C7" s="345">
        <v>107667.336</v>
      </c>
      <c r="D7" s="345">
        <v>9362.4359999999997</v>
      </c>
      <c r="E7" s="345">
        <v>-64209.400999999998</v>
      </c>
      <c r="F7" s="345">
        <v>0</v>
      </c>
      <c r="G7" s="348">
        <v>52820.370999999999</v>
      </c>
    </row>
    <row r="8" spans="1:13" s="339" customFormat="1" ht="13.5" customHeight="1">
      <c r="B8" s="347" t="s">
        <v>61</v>
      </c>
      <c r="C8" s="345">
        <v>111133.984</v>
      </c>
      <c r="D8" s="345">
        <v>39478.366000000002</v>
      </c>
      <c r="E8" s="345">
        <v>-175942.58600000001</v>
      </c>
      <c r="F8" s="345">
        <v>0</v>
      </c>
      <c r="G8" s="348">
        <v>-25330.236000000004</v>
      </c>
    </row>
    <row r="9" spans="1:13" s="339" customFormat="1" ht="13.5" customHeight="1">
      <c r="B9" s="347" t="s">
        <v>62</v>
      </c>
      <c r="C9" s="345">
        <v>-41132.71</v>
      </c>
      <c r="D9" s="345">
        <v>-10420.263999999999</v>
      </c>
      <c r="E9" s="345">
        <v>51713.294999999998</v>
      </c>
      <c r="F9" s="345">
        <v>0</v>
      </c>
      <c r="G9" s="348">
        <v>160.32099999999627</v>
      </c>
    </row>
    <row r="10" spans="1:13" s="339" customFormat="1" ht="13.5" customHeight="1">
      <c r="B10" s="347" t="s">
        <v>64</v>
      </c>
      <c r="C10" s="345">
        <v>-25436.03</v>
      </c>
      <c r="D10" s="345">
        <v>-30.033999999999999</v>
      </c>
      <c r="E10" s="345">
        <v>25466.063999999998</v>
      </c>
      <c r="F10" s="345">
        <v>0</v>
      </c>
      <c r="G10" s="348">
        <v>0</v>
      </c>
    </row>
    <row r="11" spans="1:13" s="339" customFormat="1" ht="13.5" customHeight="1">
      <c r="B11" s="347" t="s">
        <v>15</v>
      </c>
      <c r="C11" s="345">
        <v>-208625.86</v>
      </c>
      <c r="D11" s="345">
        <v>49064.322</v>
      </c>
      <c r="E11" s="345">
        <v>209094.962</v>
      </c>
      <c r="F11" s="345">
        <v>0</v>
      </c>
      <c r="G11" s="349">
        <v>49533.423999999999</v>
      </c>
    </row>
    <row r="12" spans="1:13" s="339" customFormat="1" ht="13.5" customHeight="1">
      <c r="B12" s="350" t="s">
        <v>23</v>
      </c>
      <c r="C12" s="351">
        <v>378207.15199999989</v>
      </c>
      <c r="D12" s="351">
        <v>-1906.7920000000013</v>
      </c>
      <c r="E12" s="351">
        <v>-346269.96999999991</v>
      </c>
      <c r="F12" s="352">
        <v>0</v>
      </c>
      <c r="G12" s="351">
        <v>30030.389999999956</v>
      </c>
    </row>
    <row r="13" spans="1:13" s="339" customFormat="1">
      <c r="B13" s="353" t="s">
        <v>125</v>
      </c>
      <c r="C13" s="354">
        <v>0</v>
      </c>
      <c r="D13" s="354">
        <v>0</v>
      </c>
      <c r="E13" s="354">
        <v>0</v>
      </c>
      <c r="F13" s="354">
        <v>0</v>
      </c>
      <c r="G13" s="348">
        <v>0</v>
      </c>
    </row>
    <row r="14" spans="1:13" s="339" customFormat="1" ht="13.5" customHeight="1">
      <c r="B14" s="347" t="s">
        <v>126</v>
      </c>
      <c r="C14" s="345">
        <v>25936.874</v>
      </c>
      <c r="D14" s="345">
        <v>4118.6400000000003</v>
      </c>
      <c r="E14" s="345">
        <v>-10023.993</v>
      </c>
      <c r="F14" s="345">
        <v>0</v>
      </c>
      <c r="G14" s="348">
        <v>20031.521000000001</v>
      </c>
    </row>
    <row r="15" spans="1:13" s="339" customFormat="1" ht="13.5" customHeight="1">
      <c r="B15" s="347" t="s">
        <v>127</v>
      </c>
      <c r="C15" s="345">
        <v>-32378.69</v>
      </c>
      <c r="D15" s="345">
        <v>-6918.7830000000004</v>
      </c>
      <c r="E15" s="345">
        <v>12148.495999999999</v>
      </c>
      <c r="F15" s="345">
        <v>0</v>
      </c>
      <c r="G15" s="348">
        <v>-27148.976999999999</v>
      </c>
      <c r="J15" s="134"/>
      <c r="K15" s="134"/>
      <c r="L15" s="134"/>
      <c r="M15" s="134"/>
    </row>
    <row r="16" spans="1:13" s="339" customFormat="1" ht="13.5" customHeight="1">
      <c r="B16" s="355" t="s">
        <v>22</v>
      </c>
      <c r="C16" s="356">
        <v>371765.33599999989</v>
      </c>
      <c r="D16" s="356">
        <v>-4706.9350000000013</v>
      </c>
      <c r="E16" s="356">
        <v>-344145.46699999995</v>
      </c>
      <c r="F16" s="352">
        <v>0</v>
      </c>
      <c r="G16" s="351">
        <v>22912.93399999995</v>
      </c>
      <c r="J16" s="134"/>
      <c r="K16" s="134"/>
      <c r="L16" s="134"/>
      <c r="M16" s="134"/>
    </row>
    <row r="17" spans="2:14" ht="10" customHeight="1">
      <c r="B17" s="339"/>
      <c r="C17" s="339"/>
      <c r="D17" s="339"/>
      <c r="E17" s="339"/>
      <c r="F17" s="339"/>
    </row>
    <row r="18" spans="2:14" s="357" customFormat="1">
      <c r="B18" s="339"/>
      <c r="C18" s="339"/>
      <c r="D18" s="339"/>
      <c r="E18" s="339"/>
      <c r="F18" s="339"/>
      <c r="H18" s="358"/>
    </row>
    <row r="19" spans="2:14" ht="31">
      <c r="B19" s="359" t="s">
        <v>164</v>
      </c>
      <c r="C19" s="360" t="s">
        <v>121</v>
      </c>
      <c r="D19" s="360" t="s">
        <v>122</v>
      </c>
      <c r="E19" s="360" t="s">
        <v>123</v>
      </c>
      <c r="F19" s="342"/>
      <c r="G19" s="360" t="s">
        <v>124</v>
      </c>
    </row>
    <row r="20" spans="2:14" ht="13.5" customHeight="1">
      <c r="B20" s="347" t="s">
        <v>99</v>
      </c>
      <c r="C20" s="345">
        <v>363292.61200000002</v>
      </c>
      <c r="D20" s="345">
        <v>-19248.021000000001</v>
      </c>
      <c r="E20" s="345">
        <v>-451352.761</v>
      </c>
      <c r="F20" s="345">
        <v>0</v>
      </c>
      <c r="G20" s="348">
        <v>-107308.16999999998</v>
      </c>
      <c r="N20" s="288"/>
    </row>
    <row r="21" spans="2:14" ht="13.5" customHeight="1">
      <c r="B21" s="347" t="s">
        <v>63</v>
      </c>
      <c r="C21" s="345">
        <v>99880.271999999997</v>
      </c>
      <c r="D21" s="345">
        <v>23349.368999999999</v>
      </c>
      <c r="E21" s="345">
        <v>-72640.975999999995</v>
      </c>
      <c r="F21" s="345">
        <v>0</v>
      </c>
      <c r="G21" s="348">
        <v>50588.665000000008</v>
      </c>
      <c r="N21" s="288"/>
    </row>
    <row r="22" spans="2:14" ht="13.5" customHeight="1">
      <c r="B22" s="347" t="s">
        <v>61</v>
      </c>
      <c r="C22" s="345">
        <v>76246.567999999999</v>
      </c>
      <c r="D22" s="345">
        <v>-36495.32</v>
      </c>
      <c r="E22" s="345">
        <v>-59091.343999999997</v>
      </c>
      <c r="F22" s="345">
        <v>0</v>
      </c>
      <c r="G22" s="348">
        <v>-19340.095999999998</v>
      </c>
      <c r="N22" s="288"/>
    </row>
    <row r="23" spans="2:14" ht="13.5" customHeight="1">
      <c r="B23" s="347" t="s">
        <v>62</v>
      </c>
      <c r="C23" s="345">
        <v>-100153.639</v>
      </c>
      <c r="D23" s="345">
        <v>-10419.242</v>
      </c>
      <c r="E23" s="345">
        <v>124915.48299999999</v>
      </c>
      <c r="F23" s="345">
        <v>0</v>
      </c>
      <c r="G23" s="348">
        <v>14342.601999999999</v>
      </c>
      <c r="N23" s="288"/>
    </row>
    <row r="24" spans="2:14" ht="13.5" customHeight="1">
      <c r="B24" s="347" t="s">
        <v>64</v>
      </c>
      <c r="C24" s="345">
        <v>7463.7849999999999</v>
      </c>
      <c r="D24" s="345">
        <v>-12.061</v>
      </c>
      <c r="E24" s="345">
        <v>-7440.125</v>
      </c>
      <c r="F24" s="345">
        <v>0</v>
      </c>
      <c r="G24" s="348">
        <v>11.59900000000016</v>
      </c>
      <c r="N24" s="288"/>
    </row>
    <row r="25" spans="2:14" ht="15" customHeight="1">
      <c r="B25" s="347" t="s">
        <v>15</v>
      </c>
      <c r="C25" s="345">
        <v>-283525.03100000002</v>
      </c>
      <c r="D25" s="345">
        <v>312927.239</v>
      </c>
      <c r="E25" s="345">
        <v>-136965.55900000001</v>
      </c>
      <c r="F25" s="345">
        <v>0</v>
      </c>
      <c r="G25" s="348">
        <v>-107563.35100000002</v>
      </c>
    </row>
    <row r="26" spans="2:14">
      <c r="B26" s="355" t="s">
        <v>23</v>
      </c>
      <c r="C26" s="356">
        <v>163204.56700000004</v>
      </c>
      <c r="D26" s="356">
        <v>270101.96399999998</v>
      </c>
      <c r="E26" s="356">
        <v>-602575.28200000001</v>
      </c>
      <c r="F26" s="352">
        <v>0</v>
      </c>
      <c r="G26" s="356">
        <v>-169268.75099999999</v>
      </c>
    </row>
    <row r="27" spans="2:14">
      <c r="B27" s="353" t="s">
        <v>125</v>
      </c>
      <c r="C27" s="354">
        <v>0</v>
      </c>
      <c r="D27" s="354">
        <v>0</v>
      </c>
      <c r="E27" s="354">
        <v>0</v>
      </c>
      <c r="F27" s="354">
        <v>0</v>
      </c>
      <c r="G27" s="348">
        <v>0</v>
      </c>
    </row>
    <row r="28" spans="2:14">
      <c r="B28" s="347" t="s">
        <v>126</v>
      </c>
      <c r="C28" s="345">
        <v>12362.552</v>
      </c>
      <c r="D28" s="345">
        <v>-5835.0659999999998</v>
      </c>
      <c r="E28" s="345">
        <v>-5430.9570000000003</v>
      </c>
      <c r="F28" s="345">
        <v>0</v>
      </c>
      <c r="G28" s="348">
        <v>1096.5289999999995</v>
      </c>
      <c r="J28" s="120"/>
      <c r="K28" s="120"/>
      <c r="L28" s="120"/>
    </row>
    <row r="29" spans="2:14">
      <c r="B29" s="347" t="s">
        <v>127</v>
      </c>
      <c r="C29" s="345">
        <v>1505.085</v>
      </c>
      <c r="D29" s="345">
        <v>-1101.4359999999999</v>
      </c>
      <c r="E29" s="345">
        <v>-249.374</v>
      </c>
      <c r="F29" s="345">
        <v>0</v>
      </c>
      <c r="G29" s="348">
        <v>154.27500000000012</v>
      </c>
      <c r="J29" s="120"/>
      <c r="K29" s="120"/>
      <c r="L29" s="120"/>
    </row>
    <row r="30" spans="2:14">
      <c r="B30" s="355" t="s">
        <v>22</v>
      </c>
      <c r="C30" s="356">
        <v>177072.20400000003</v>
      </c>
      <c r="D30" s="356">
        <v>263165.462</v>
      </c>
      <c r="E30" s="356">
        <v>-608255.61300000001</v>
      </c>
      <c r="F30" s="352">
        <v>0</v>
      </c>
      <c r="G30" s="356">
        <v>-168017.94699999999</v>
      </c>
    </row>
    <row r="31" spans="2:14" s="120" customFormat="1" ht="10" customHeight="1">
      <c r="B31" s="339"/>
      <c r="C31" s="339"/>
      <c r="D31" s="339"/>
      <c r="E31" s="339"/>
      <c r="F31" s="339"/>
      <c r="G31" s="295"/>
    </row>
    <row r="32" spans="2:14">
      <c r="G32" s="288"/>
    </row>
    <row r="33" spans="7:7">
      <c r="G33" s="288"/>
    </row>
    <row r="34" spans="7:7">
      <c r="G34" s="288"/>
    </row>
    <row r="35" spans="7:7" ht="15" customHeight="1">
      <c r="G35" s="288"/>
    </row>
    <row r="36" spans="7:7">
      <c r="G36" s="288"/>
    </row>
    <row r="37" spans="7:7">
      <c r="G37" s="288"/>
    </row>
    <row r="38" spans="7:7">
      <c r="G38" s="288"/>
    </row>
    <row r="39" spans="7:7">
      <c r="G39" s="288"/>
    </row>
    <row r="40" spans="7:7">
      <c r="G40" s="288"/>
    </row>
    <row r="41" spans="7:7">
      <c r="G41" s="288"/>
    </row>
    <row r="42" spans="7:7">
      <c r="G42" s="288"/>
    </row>
    <row r="43" spans="7:7">
      <c r="G43" s="288"/>
    </row>
    <row r="44" spans="7:7">
      <c r="G44" s="288"/>
    </row>
    <row r="45" spans="7:7" ht="15.75" customHeight="1">
      <c r="G45" s="288"/>
    </row>
    <row r="46" spans="7:7">
      <c r="G46" s="288"/>
    </row>
    <row r="47" spans="7:7">
      <c r="G47" s="288"/>
    </row>
    <row r="48" spans="7:7">
      <c r="G48" s="288"/>
    </row>
    <row r="49" spans="7:7">
      <c r="G49" s="288"/>
    </row>
    <row r="50" spans="7:7">
      <c r="G50" s="288"/>
    </row>
    <row r="51" spans="7:7">
      <c r="G51" s="288"/>
    </row>
    <row r="52" spans="7:7">
      <c r="G52" s="288"/>
    </row>
    <row r="53" spans="7:7">
      <c r="G53" s="288"/>
    </row>
    <row r="54" spans="7:7">
      <c r="G54" s="288"/>
    </row>
    <row r="55" spans="7:7">
      <c r="G55" s="288"/>
    </row>
    <row r="56" spans="7:7">
      <c r="G56" s="288"/>
    </row>
    <row r="57" spans="7:7">
      <c r="G57" s="288"/>
    </row>
    <row r="58" spans="7:7">
      <c r="G58" s="288"/>
    </row>
    <row r="59" spans="7:7">
      <c r="G59" s="288"/>
    </row>
    <row r="60" spans="7:7">
      <c r="G60" s="288"/>
    </row>
    <row r="61" spans="7:7">
      <c r="G61" s="288"/>
    </row>
    <row r="62" spans="7:7">
      <c r="G62" s="288"/>
    </row>
    <row r="63" spans="7:7">
      <c r="G63" s="288"/>
    </row>
    <row r="64" spans="7:7">
      <c r="G64" s="288"/>
    </row>
    <row r="65" spans="7:7">
      <c r="G65" s="288"/>
    </row>
    <row r="66" spans="7:7">
      <c r="G66" s="288"/>
    </row>
    <row r="67" spans="7:7">
      <c r="G67" s="288"/>
    </row>
    <row r="68" spans="7:7">
      <c r="G68" s="288"/>
    </row>
    <row r="69" spans="7:7">
      <c r="G69" s="288"/>
    </row>
    <row r="70" spans="7:7">
      <c r="G70" s="288"/>
    </row>
    <row r="71" spans="7:7">
      <c r="G71" s="288"/>
    </row>
    <row r="72" spans="7:7">
      <c r="G72" s="288"/>
    </row>
    <row r="73" spans="7:7">
      <c r="G73" s="288"/>
    </row>
    <row r="74" spans="7:7">
      <c r="G74" s="288"/>
    </row>
    <row r="75" spans="7:7">
      <c r="G75" s="288"/>
    </row>
    <row r="76" spans="7:7">
      <c r="G76" s="288"/>
    </row>
    <row r="77" spans="7:7">
      <c r="G77" s="288"/>
    </row>
    <row r="78" spans="7:7">
      <c r="G78" s="288"/>
    </row>
    <row r="79" spans="7:7">
      <c r="G79" s="288"/>
    </row>
    <row r="80" spans="7:7">
      <c r="G80" s="288"/>
    </row>
    <row r="81" spans="7:7">
      <c r="G81" s="288"/>
    </row>
  </sheetData>
  <pageMargins left="0.7" right="0.7" top="0.75" bottom="0.75" header="0.3" footer="0.3"/>
  <pageSetup orientation="landscape" horizontalDpi="1200" verticalDpi="12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19"/>
  <sheetViews>
    <sheetView showGridLines="0" zoomScale="110" zoomScaleNormal="110" workbookViewId="0">
      <selection activeCell="C13" sqref="C13"/>
    </sheetView>
  </sheetViews>
  <sheetFormatPr baseColWidth="10" defaultColWidth="11.453125" defaultRowHeight="14.5"/>
  <cols>
    <col min="1" max="1" width="0.81640625" style="132" customWidth="1"/>
    <col min="2" max="2" width="43.54296875" style="132" customWidth="1"/>
    <col min="3" max="3" width="18.54296875" style="132" customWidth="1"/>
    <col min="4" max="4" width="16" style="132" customWidth="1"/>
    <col min="5" max="5" width="9.54296875" style="277" bestFit="1" customWidth="1"/>
    <col min="6" max="6" width="0.81640625" style="132" customWidth="1"/>
    <col min="7" max="7" width="9.54296875" style="132" bestFit="1" customWidth="1"/>
    <col min="8" max="8" width="1.54296875" style="132" customWidth="1"/>
    <col min="9" max="9" width="11.453125" style="172"/>
    <col min="10" max="10" width="11.453125" style="132"/>
    <col min="11" max="11" width="1.26953125" style="132" customWidth="1"/>
    <col min="12" max="16384" width="11.453125" style="132"/>
  </cols>
  <sheetData>
    <row r="1" spans="1:10" ht="9.75" customHeight="1">
      <c r="E1" s="132"/>
    </row>
    <row r="2" spans="1:10" ht="23.5">
      <c r="A2" s="59"/>
      <c r="B2" s="304" t="s">
        <v>66</v>
      </c>
      <c r="E2" s="132"/>
      <c r="I2" s="132"/>
    </row>
    <row r="3" spans="1:10" s="262" customFormat="1" ht="15" customHeight="1">
      <c r="A3" s="257"/>
      <c r="B3" s="258" t="s">
        <v>190</v>
      </c>
      <c r="C3" s="259"/>
      <c r="D3" s="259"/>
      <c r="E3" s="259"/>
      <c r="F3" s="260"/>
      <c r="G3" s="261"/>
      <c r="H3" s="261"/>
      <c r="I3" s="261"/>
      <c r="J3" s="261"/>
    </row>
    <row r="4" spans="1:10" s="265" customFormat="1" ht="9.75" customHeight="1">
      <c r="A4" s="263"/>
      <c r="B4" s="126"/>
      <c r="C4" s="126"/>
      <c r="D4" s="126"/>
      <c r="E4" s="126"/>
      <c r="F4" s="126"/>
      <c r="G4" s="264"/>
      <c r="H4" s="264"/>
      <c r="I4" s="264"/>
      <c r="J4" s="264"/>
    </row>
    <row r="5" spans="1:10" ht="15.5">
      <c r="B5" s="394"/>
      <c r="C5" s="396" t="s">
        <v>22</v>
      </c>
      <c r="D5" s="396"/>
      <c r="E5" s="396"/>
      <c r="F5" s="305"/>
      <c r="G5" s="172"/>
      <c r="H5" s="172"/>
    </row>
    <row r="6" spans="1:10" ht="25.5" customHeight="1">
      <c r="B6" s="394"/>
      <c r="C6" s="266">
        <v>45078</v>
      </c>
      <c r="D6" s="266">
        <v>44896</v>
      </c>
      <c r="E6" s="392" t="s">
        <v>2</v>
      </c>
      <c r="F6" s="267"/>
      <c r="G6" s="172"/>
      <c r="H6" s="172"/>
    </row>
    <row r="7" spans="1:10">
      <c r="B7" s="395"/>
      <c r="C7" s="268" t="s">
        <v>134</v>
      </c>
      <c r="D7" s="268" t="s">
        <v>67</v>
      </c>
      <c r="E7" s="393"/>
      <c r="F7" s="267"/>
      <c r="G7" s="172"/>
      <c r="H7" s="172"/>
    </row>
    <row r="8" spans="1:10">
      <c r="B8" s="269" t="s">
        <v>68</v>
      </c>
      <c r="C8" s="270">
        <v>2776241.7780000004</v>
      </c>
      <c r="D8" s="270">
        <v>3108157.4450000003</v>
      </c>
      <c r="E8" s="271">
        <f>+C8/D8-1</f>
        <v>-0.10678856295839922</v>
      </c>
      <c r="F8" s="271"/>
      <c r="G8" s="172"/>
      <c r="H8" s="172"/>
    </row>
    <row r="9" spans="1:10">
      <c r="B9" s="272" t="s">
        <v>69</v>
      </c>
      <c r="C9" s="273">
        <v>2776241.7780000004</v>
      </c>
      <c r="D9" s="273">
        <v>3108157.4450000003</v>
      </c>
      <c r="E9" s="112">
        <f t="shared" ref="E9:E19" si="0">+C9/D9-1</f>
        <v>-0.10678856295839922</v>
      </c>
      <c r="F9" s="274"/>
      <c r="G9" s="172"/>
      <c r="H9" s="172"/>
    </row>
    <row r="10" spans="1:10">
      <c r="B10" s="272" t="s">
        <v>70</v>
      </c>
      <c r="C10" s="273">
        <v>10188363.718</v>
      </c>
      <c r="D10" s="273">
        <v>10232042.345999999</v>
      </c>
      <c r="E10" s="112">
        <f t="shared" si="0"/>
        <v>-4.2688083691398981E-3</v>
      </c>
      <c r="F10" s="274"/>
      <c r="G10" s="172"/>
      <c r="H10" s="172"/>
    </row>
    <row r="11" spans="1:10">
      <c r="B11" s="275" t="s">
        <v>71</v>
      </c>
      <c r="C11" s="276">
        <v>12964605.496000001</v>
      </c>
      <c r="D11" s="276">
        <v>13340199.790999999</v>
      </c>
      <c r="E11" s="278">
        <f t="shared" si="0"/>
        <v>-2.8155072703888173E-2</v>
      </c>
      <c r="F11" s="274"/>
      <c r="G11" s="172"/>
      <c r="H11" s="172"/>
    </row>
    <row r="12" spans="1:10">
      <c r="B12" s="269" t="s">
        <v>72</v>
      </c>
      <c r="C12" s="270">
        <v>3322400.8670000001</v>
      </c>
      <c r="D12" s="270">
        <v>3753381.5590000004</v>
      </c>
      <c r="E12" s="271">
        <f t="shared" si="0"/>
        <v>-0.11482464152001237</v>
      </c>
      <c r="F12" s="271"/>
      <c r="G12" s="172"/>
      <c r="H12" s="172"/>
    </row>
    <row r="13" spans="1:10">
      <c r="B13" s="272" t="s">
        <v>73</v>
      </c>
      <c r="C13" s="273">
        <f>C12</f>
        <v>3322400.8670000001</v>
      </c>
      <c r="D13" s="273">
        <f>D12</f>
        <v>3753381.5590000004</v>
      </c>
      <c r="E13" s="112">
        <f t="shared" si="0"/>
        <v>-0.11482464152001237</v>
      </c>
      <c r="F13" s="274"/>
      <c r="G13" s="172"/>
      <c r="H13" s="172"/>
    </row>
    <row r="14" spans="1:10">
      <c r="B14" s="272" t="s">
        <v>74</v>
      </c>
      <c r="C14" s="273">
        <v>5430955.9749999996</v>
      </c>
      <c r="D14" s="273">
        <v>5340600.830000001</v>
      </c>
      <c r="E14" s="112">
        <f t="shared" si="0"/>
        <v>1.6918535549865998E-2</v>
      </c>
      <c r="F14" s="274"/>
      <c r="G14" s="172"/>
      <c r="H14" s="172"/>
    </row>
    <row r="15" spans="1:10">
      <c r="B15" s="275" t="s">
        <v>75</v>
      </c>
      <c r="C15" s="276">
        <v>8753356.8420000002</v>
      </c>
      <c r="D15" s="276">
        <v>9093982.3890000023</v>
      </c>
      <c r="E15" s="278">
        <f t="shared" si="0"/>
        <v>-3.7456147640226312E-2</v>
      </c>
      <c r="F15" s="274"/>
      <c r="G15" s="172"/>
      <c r="H15" s="172"/>
    </row>
    <row r="16" spans="1:10" ht="29">
      <c r="B16" s="269" t="s">
        <v>76</v>
      </c>
      <c r="C16" s="270">
        <v>3625188.2149999999</v>
      </c>
      <c r="D16" s="270">
        <v>3670812.256000001</v>
      </c>
      <c r="E16" s="271">
        <f t="shared" si="0"/>
        <v>-1.2428868004738747E-2</v>
      </c>
      <c r="F16" s="271"/>
      <c r="G16" s="172"/>
      <c r="H16" s="172"/>
    </row>
    <row r="17" spans="2:8">
      <c r="B17" s="269" t="s">
        <v>77</v>
      </c>
      <c r="C17" s="270">
        <v>586060.43900000001</v>
      </c>
      <c r="D17" s="270">
        <v>575405.14599999995</v>
      </c>
      <c r="E17" s="271">
        <f t="shared" si="0"/>
        <v>1.8517896605672712E-2</v>
      </c>
      <c r="F17" s="271"/>
      <c r="G17" s="172"/>
      <c r="H17" s="172"/>
    </row>
    <row r="18" spans="2:8">
      <c r="B18" s="275" t="s">
        <v>78</v>
      </c>
      <c r="C18" s="276">
        <v>4211248.6540000001</v>
      </c>
      <c r="D18" s="276">
        <v>4246217.4020000007</v>
      </c>
      <c r="E18" s="278">
        <f t="shared" si="0"/>
        <v>-8.2352702863329741E-3</v>
      </c>
      <c r="F18" s="274"/>
      <c r="G18" s="172"/>
      <c r="H18" s="172"/>
    </row>
    <row r="19" spans="2:8">
      <c r="B19" s="275" t="s">
        <v>79</v>
      </c>
      <c r="C19" s="276">
        <v>12964605.495999999</v>
      </c>
      <c r="D19" s="276">
        <v>13340199.791000003</v>
      </c>
      <c r="E19" s="278">
        <f t="shared" si="0"/>
        <v>-2.8155072703888506E-2</v>
      </c>
      <c r="F19" s="274"/>
      <c r="G19" s="172"/>
      <c r="H19" s="172"/>
    </row>
  </sheetData>
  <mergeCells count="3">
    <mergeCell ref="E6:E7"/>
    <mergeCell ref="B5:B7"/>
    <mergeCell ref="C5:E5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10">
    <tabColor rgb="FF7030A0"/>
  </sheetPr>
  <dimension ref="A1:Q35"/>
  <sheetViews>
    <sheetView workbookViewId="0">
      <selection activeCell="B17" sqref="B17"/>
    </sheetView>
  </sheetViews>
  <sheetFormatPr baseColWidth="10" defaultColWidth="11.453125" defaultRowHeight="14" outlineLevelCol="1"/>
  <cols>
    <col min="1" max="1" width="25.26953125" style="4" bestFit="1" customWidth="1"/>
    <col min="2" max="2" width="13.81640625" style="4" bestFit="1" customWidth="1"/>
    <col min="3" max="3" width="8.7265625" style="4" bestFit="1" customWidth="1"/>
    <col min="4" max="4" width="8.81640625" style="4" bestFit="1" customWidth="1"/>
    <col min="5" max="5" width="1.453125" style="4" customWidth="1"/>
    <col min="6" max="6" width="10.54296875" style="4" customWidth="1" outlineLevel="1"/>
    <col min="7" max="7" width="10.81640625" style="4" customWidth="1" outlineLevel="1"/>
    <col min="8" max="8" width="7.81640625" style="4" customWidth="1" outlineLevel="1"/>
    <col min="9" max="9" width="9.1796875" style="4" bestFit="1" customWidth="1"/>
    <col min="10" max="10" width="27.453125" style="4" bestFit="1" customWidth="1"/>
    <col min="11" max="11" width="10" style="4" bestFit="1" customWidth="1"/>
    <col min="12" max="12" width="8.7265625" style="4" bestFit="1" customWidth="1"/>
    <col min="13" max="13" width="8.81640625" style="4" bestFit="1" customWidth="1"/>
    <col min="14" max="14" width="1.453125" style="4" customWidth="1"/>
    <col min="15" max="15" width="11.54296875" style="4" customWidth="1" outlineLevel="1"/>
    <col min="16" max="16" width="11.1796875" style="4" customWidth="1" outlineLevel="1"/>
    <col min="17" max="17" width="10.1796875" style="4" customWidth="1" outlineLevel="1"/>
    <col min="18" max="16384" width="11.453125" style="4"/>
  </cols>
  <sheetData>
    <row r="1" spans="1:17">
      <c r="A1" s="15" t="s">
        <v>80</v>
      </c>
      <c r="B1" s="13"/>
      <c r="C1" s="13"/>
      <c r="D1" s="14"/>
      <c r="E1" s="5"/>
      <c r="F1" s="13"/>
      <c r="G1" s="13"/>
      <c r="H1" s="14"/>
      <c r="J1" s="15" t="s">
        <v>81</v>
      </c>
      <c r="K1" s="13"/>
      <c r="L1" s="13"/>
      <c r="M1" s="14"/>
      <c r="N1" s="5"/>
      <c r="O1" s="13"/>
      <c r="P1" s="13"/>
      <c r="Q1" s="14"/>
    </row>
    <row r="2" spans="1:17">
      <c r="A2" s="16"/>
      <c r="B2" s="397" t="e">
        <f>+#REF!</f>
        <v>#REF!</v>
      </c>
      <c r="C2" s="397"/>
      <c r="D2" s="397"/>
      <c r="E2" s="5"/>
      <c r="F2" s="398" t="e">
        <f>+#REF!</f>
        <v>#REF!</v>
      </c>
      <c r="G2" s="398"/>
      <c r="H2" s="398"/>
      <c r="J2" s="16"/>
      <c r="K2" s="397" t="e">
        <f>+#REF!</f>
        <v>#REF!</v>
      </c>
      <c r="L2" s="397"/>
      <c r="M2" s="397"/>
      <c r="N2" s="5"/>
      <c r="O2" s="398" t="e">
        <f>+#REF!</f>
        <v>#REF!</v>
      </c>
      <c r="P2" s="398"/>
      <c r="Q2" s="398"/>
    </row>
    <row r="3" spans="1:17">
      <c r="A3" s="16"/>
      <c r="B3" s="42" t="e">
        <f>+#REF!</f>
        <v>#REF!</v>
      </c>
      <c r="C3" s="17" t="e">
        <f>+#REF!</f>
        <v>#REF!</v>
      </c>
      <c r="D3" s="43" t="e">
        <f>+#REF!</f>
        <v>#REF!</v>
      </c>
      <c r="E3" s="5"/>
      <c r="F3" s="21" t="e">
        <f>+B3</f>
        <v>#REF!</v>
      </c>
      <c r="G3" s="21" t="e">
        <f>+C3</f>
        <v>#REF!</v>
      </c>
      <c r="H3" s="43" t="e">
        <f>+D3</f>
        <v>#REF!</v>
      </c>
      <c r="J3" s="16"/>
      <c r="K3" s="42" t="e">
        <f t="shared" ref="K3:M8" si="0">+B3</f>
        <v>#REF!</v>
      </c>
      <c r="L3" s="17" t="e">
        <f t="shared" si="0"/>
        <v>#REF!</v>
      </c>
      <c r="M3" s="43" t="e">
        <f t="shared" si="0"/>
        <v>#REF!</v>
      </c>
      <c r="N3" s="5"/>
      <c r="O3" s="21" t="e">
        <f>+K3</f>
        <v>#REF!</v>
      </c>
      <c r="P3" s="21" t="e">
        <f>+L3</f>
        <v>#REF!</v>
      </c>
      <c r="Q3" s="43" t="e">
        <f>+M3</f>
        <v>#REF!</v>
      </c>
    </row>
    <row r="4" spans="1:17" ht="12.75" customHeight="1">
      <c r="A4" s="6" t="s">
        <v>82</v>
      </c>
      <c r="B4" s="7" t="e">
        <f>+#REF!</f>
        <v>#REF!</v>
      </c>
      <c r="C4" s="8" t="e">
        <f>+#REF!</f>
        <v>#REF!</v>
      </c>
      <c r="D4" s="9" t="e">
        <f>+B4/C4-1</f>
        <v>#REF!</v>
      </c>
      <c r="E4" s="3"/>
      <c r="F4" s="7" t="e">
        <f>+#REF!</f>
        <v>#REF!</v>
      </c>
      <c r="G4" s="8" t="e">
        <f>+#REF!</f>
        <v>#REF!</v>
      </c>
      <c r="H4" s="9" t="e">
        <f>+F4/G4-1</f>
        <v>#REF!</v>
      </c>
      <c r="I4" s="10"/>
      <c r="J4" s="6" t="s">
        <v>82</v>
      </c>
      <c r="K4" s="7" t="e">
        <f t="shared" si="0"/>
        <v>#REF!</v>
      </c>
      <c r="L4" s="8" t="e">
        <f t="shared" si="0"/>
        <v>#REF!</v>
      </c>
      <c r="M4" s="9" t="e">
        <f t="shared" si="0"/>
        <v>#REF!</v>
      </c>
      <c r="N4" s="3"/>
      <c r="O4" s="7" t="e">
        <f>+F4</f>
        <v>#REF!</v>
      </c>
      <c r="P4" s="7" t="e">
        <f t="shared" ref="P4:Q8" si="1">+G4</f>
        <v>#REF!</v>
      </c>
      <c r="Q4" s="9" t="e">
        <f t="shared" si="1"/>
        <v>#REF!</v>
      </c>
    </row>
    <row r="5" spans="1:17" ht="12.75" customHeight="1">
      <c r="A5" s="6" t="s">
        <v>83</v>
      </c>
      <c r="B5" s="7">
        <v>13888.262620778316</v>
      </c>
      <c r="C5" s="7">
        <v>11383.017945783962</v>
      </c>
      <c r="D5" s="9">
        <f>+B5/C5-1</f>
        <v>0.22008615702149936</v>
      </c>
      <c r="E5" s="3"/>
      <c r="F5" s="7">
        <v>39327.614610525503</v>
      </c>
      <c r="G5" s="7">
        <v>32641.607908465779</v>
      </c>
      <c r="H5" s="9">
        <f>+F5/G5-1</f>
        <v>0.20483080125246134</v>
      </c>
      <c r="I5" s="10"/>
      <c r="J5" s="6" t="s">
        <v>83</v>
      </c>
      <c r="K5" s="7">
        <f t="shared" si="0"/>
        <v>13888.262620778316</v>
      </c>
      <c r="L5" s="8">
        <f t="shared" si="0"/>
        <v>11383.017945783962</v>
      </c>
      <c r="M5" s="9">
        <f t="shared" si="0"/>
        <v>0.22008615702149936</v>
      </c>
      <c r="N5" s="3"/>
      <c r="O5" s="7">
        <f>+F5</f>
        <v>39327.614610525503</v>
      </c>
      <c r="P5" s="7">
        <f t="shared" si="1"/>
        <v>32641.607908465779</v>
      </c>
      <c r="Q5" s="9">
        <f t="shared" si="1"/>
        <v>0.20483080125246134</v>
      </c>
    </row>
    <row r="6" spans="1:17" ht="12.75" customHeight="1">
      <c r="A6" s="6" t="s">
        <v>84</v>
      </c>
      <c r="B6" s="7">
        <v>1990.6320001299996</v>
      </c>
      <c r="C6" s="7">
        <v>2049.5053965015722</v>
      </c>
      <c r="D6" s="9">
        <f>+B6/C6-1</f>
        <v>-2.8725660577457957E-2</v>
      </c>
      <c r="E6" s="3"/>
      <c r="F6" s="7">
        <v>6100.7532418100009</v>
      </c>
      <c r="G6" s="7">
        <v>6257.7627028976276</v>
      </c>
      <c r="H6" s="9">
        <f>+F6/G6-1</f>
        <v>-2.509035074387278E-2</v>
      </c>
      <c r="I6" s="10"/>
      <c r="J6" s="6" t="s">
        <v>85</v>
      </c>
      <c r="K6" s="7">
        <f t="shared" si="0"/>
        <v>1990.6320001299996</v>
      </c>
      <c r="L6" s="8">
        <f t="shared" si="0"/>
        <v>2049.5053965015722</v>
      </c>
      <c r="M6" s="9">
        <f t="shared" si="0"/>
        <v>-2.8725660577457957E-2</v>
      </c>
      <c r="N6" s="3"/>
      <c r="O6" s="7">
        <f>+F6</f>
        <v>6100.7532418100009</v>
      </c>
      <c r="P6" s="7">
        <f t="shared" si="1"/>
        <v>6257.7627028976276</v>
      </c>
      <c r="Q6" s="9">
        <f t="shared" si="1"/>
        <v>-2.509035074387278E-2</v>
      </c>
    </row>
    <row r="7" spans="1:17" ht="12.75" customHeight="1">
      <c r="A7" s="6" t="s">
        <v>86</v>
      </c>
      <c r="B7" s="7">
        <v>1183.4053882799999</v>
      </c>
      <c r="C7" s="7">
        <v>1177.5207502768405</v>
      </c>
      <c r="D7" s="9">
        <f>+B7/C7-1</f>
        <v>4.9974813622399861E-3</v>
      </c>
      <c r="E7" s="3"/>
      <c r="F7" s="7">
        <v>3581.107059497619</v>
      </c>
      <c r="G7" s="7">
        <v>3486.8610855712463</v>
      </c>
      <c r="H7" s="9">
        <f>+F7/G7-1</f>
        <v>2.7028886902425109E-2</v>
      </c>
      <c r="I7" s="10"/>
      <c r="J7" s="6" t="s">
        <v>87</v>
      </c>
      <c r="K7" s="7">
        <f t="shared" si="0"/>
        <v>1183.4053882799999</v>
      </c>
      <c r="L7" s="8">
        <f t="shared" si="0"/>
        <v>1177.5207502768405</v>
      </c>
      <c r="M7" s="9">
        <f t="shared" si="0"/>
        <v>4.9974813622399861E-3</v>
      </c>
      <c r="N7" s="3"/>
      <c r="O7" s="7">
        <f>+F7</f>
        <v>3581.107059497619</v>
      </c>
      <c r="P7" s="7">
        <f t="shared" si="1"/>
        <v>3486.8610855712463</v>
      </c>
      <c r="Q7" s="9">
        <f t="shared" si="1"/>
        <v>2.7028886902425109E-2</v>
      </c>
    </row>
    <row r="8" spans="1:17" ht="12.75" customHeight="1">
      <c r="A8" s="6" t="s">
        <v>88</v>
      </c>
      <c r="B8" s="7">
        <v>944610.94994272734</v>
      </c>
      <c r="C8" s="7">
        <v>923469.20059799997</v>
      </c>
      <c r="D8" s="9">
        <f>+B8/C8-1</f>
        <v>2.2893832659537372E-2</v>
      </c>
      <c r="E8" s="3"/>
      <c r="F8" s="7">
        <v>2860259.1849606074</v>
      </c>
      <c r="G8" s="7">
        <v>2732592.9826770001</v>
      </c>
      <c r="H8" s="9">
        <f>+F8/G8-1</f>
        <v>4.6719801702241881E-2</v>
      </c>
      <c r="I8" s="10"/>
      <c r="J8" s="6" t="s">
        <v>88</v>
      </c>
      <c r="K8" s="7">
        <f t="shared" si="0"/>
        <v>944610.94994272734</v>
      </c>
      <c r="L8" s="8">
        <f t="shared" si="0"/>
        <v>923469.20059799997</v>
      </c>
      <c r="M8" s="9">
        <f t="shared" si="0"/>
        <v>2.2893832659537372E-2</v>
      </c>
      <c r="N8" s="3"/>
      <c r="O8" s="7">
        <f>+F8</f>
        <v>2860259.1849606074</v>
      </c>
      <c r="P8" s="7">
        <f t="shared" si="1"/>
        <v>2732592.9826770001</v>
      </c>
      <c r="Q8" s="9">
        <f t="shared" si="1"/>
        <v>4.6719801702241881E-2</v>
      </c>
    </row>
    <row r="9" spans="1:17" ht="12.75" customHeight="1">
      <c r="A9" s="6"/>
      <c r="B9" s="7"/>
      <c r="C9" s="8"/>
      <c r="D9" s="9"/>
      <c r="E9" s="3"/>
      <c r="F9" s="7"/>
      <c r="G9" s="8"/>
      <c r="H9" s="9"/>
      <c r="I9" s="10"/>
      <c r="J9" s="6"/>
      <c r="K9" s="7"/>
      <c r="L9" s="8"/>
      <c r="M9" s="9"/>
      <c r="N9" s="3"/>
      <c r="O9" s="7"/>
      <c r="P9" s="7"/>
      <c r="Q9" s="11"/>
    </row>
    <row r="10" spans="1:17">
      <c r="C10" s="41"/>
    </row>
    <row r="11" spans="1:17" ht="15" customHeight="1">
      <c r="A11" s="15" t="s">
        <v>89</v>
      </c>
      <c r="J11" s="15" t="s">
        <v>90</v>
      </c>
      <c r="K11" s="20"/>
      <c r="L11" s="20"/>
      <c r="M11" s="20"/>
    </row>
    <row r="12" spans="1:17">
      <c r="A12" s="16" t="s">
        <v>91</v>
      </c>
      <c r="B12" s="21" t="e">
        <f>+#REF!</f>
        <v>#REF!</v>
      </c>
      <c r="C12" s="22" t="e">
        <f>+#REF!</f>
        <v>#REF!</v>
      </c>
      <c r="D12" s="18" t="e">
        <f>+D3</f>
        <v>#REF!</v>
      </c>
      <c r="F12" s="19"/>
      <c r="G12" s="19"/>
      <c r="H12" s="19"/>
      <c r="J12" s="16" t="s">
        <v>92</v>
      </c>
      <c r="K12" s="21" t="e">
        <f>+#REF!</f>
        <v>#REF!</v>
      </c>
      <c r="L12" s="22" t="e">
        <f>+#REF!</f>
        <v>#REF!</v>
      </c>
      <c r="M12" s="18" t="e">
        <f>+D12</f>
        <v>#REF!</v>
      </c>
    </row>
    <row r="13" spans="1:17" s="19" customFormat="1" ht="13.5" customHeight="1">
      <c r="A13" s="6" t="s">
        <v>55</v>
      </c>
      <c r="B13" s="7">
        <v>55472</v>
      </c>
      <c r="C13" s="7">
        <v>54579</v>
      </c>
      <c r="D13" s="11">
        <f t="shared" ref="D13:D18" si="2">+B13/C13-1</f>
        <v>1.6361604280034525E-2</v>
      </c>
      <c r="J13" s="6" t="s">
        <v>55</v>
      </c>
      <c r="K13" s="7">
        <f t="shared" ref="K13:K18" si="3">+B13</f>
        <v>55472</v>
      </c>
      <c r="L13" s="7">
        <f t="shared" ref="L13:M18" si="4">+C13</f>
        <v>54579</v>
      </c>
      <c r="M13" s="11">
        <f t="shared" si="4"/>
        <v>1.6361604280034525E-2</v>
      </c>
    </row>
    <row r="14" spans="1:17" s="19" customFormat="1" ht="13.5" customHeight="1">
      <c r="A14" s="6" t="s">
        <v>56</v>
      </c>
      <c r="B14" s="7">
        <v>24966</v>
      </c>
      <c r="C14" s="7">
        <v>25862</v>
      </c>
      <c r="D14" s="11">
        <f t="shared" si="2"/>
        <v>-3.464542572113527E-2</v>
      </c>
      <c r="J14" s="6" t="s">
        <v>56</v>
      </c>
      <c r="K14" s="7">
        <f t="shared" si="3"/>
        <v>24966</v>
      </c>
      <c r="L14" s="7">
        <f t="shared" si="4"/>
        <v>25862</v>
      </c>
      <c r="M14" s="11">
        <f t="shared" si="4"/>
        <v>-3.464542572113527E-2</v>
      </c>
    </row>
    <row r="15" spans="1:17" s="19" customFormat="1" ht="13.5" customHeight="1">
      <c r="A15" s="6" t="s">
        <v>93</v>
      </c>
      <c r="B15" s="7">
        <v>28172</v>
      </c>
      <c r="C15" s="7">
        <v>30495</v>
      </c>
      <c r="D15" s="11">
        <f t="shared" si="2"/>
        <v>-7.6176422364321983E-2</v>
      </c>
      <c r="J15" s="6" t="s">
        <v>57</v>
      </c>
      <c r="K15" s="7">
        <f t="shared" si="3"/>
        <v>28172</v>
      </c>
      <c r="L15" s="7">
        <f t="shared" si="4"/>
        <v>30495</v>
      </c>
      <c r="M15" s="11">
        <f t="shared" si="4"/>
        <v>-7.6176422364321983E-2</v>
      </c>
    </row>
    <row r="16" spans="1:17" s="19" customFormat="1" ht="13.5" customHeight="1">
      <c r="A16" s="6" t="s">
        <v>94</v>
      </c>
      <c r="B16" s="7">
        <v>14377</v>
      </c>
      <c r="C16" s="7">
        <v>14477</v>
      </c>
      <c r="D16" s="11">
        <f t="shared" si="2"/>
        <v>-6.9075084616978533E-3</v>
      </c>
      <c r="J16" s="6" t="s">
        <v>58</v>
      </c>
      <c r="K16" s="7">
        <f t="shared" si="3"/>
        <v>14377</v>
      </c>
      <c r="L16" s="7">
        <f t="shared" si="4"/>
        <v>14477</v>
      </c>
      <c r="M16" s="11">
        <f t="shared" si="4"/>
        <v>-6.9075084616978533E-3</v>
      </c>
    </row>
    <row r="17" spans="1:17" s="19" customFormat="1" ht="13.5" customHeight="1">
      <c r="A17" s="6" t="s">
        <v>59</v>
      </c>
      <c r="B17" s="7">
        <v>13818</v>
      </c>
      <c r="C17" s="7">
        <v>13749</v>
      </c>
      <c r="D17" s="11">
        <f t="shared" si="2"/>
        <v>5.0185468034038561E-3</v>
      </c>
      <c r="J17" s="6" t="s">
        <v>59</v>
      </c>
      <c r="K17" s="7">
        <f t="shared" si="3"/>
        <v>13818</v>
      </c>
      <c r="L17" s="7">
        <f t="shared" si="4"/>
        <v>13749</v>
      </c>
      <c r="M17" s="11">
        <f t="shared" si="4"/>
        <v>5.0185468034038561E-3</v>
      </c>
    </row>
    <row r="18" spans="1:17" s="26" customFormat="1" ht="13.5" customHeight="1">
      <c r="A18" s="23" t="s">
        <v>95</v>
      </c>
      <c r="B18" s="24">
        <f>+SUM(B13:B17)</f>
        <v>136805</v>
      </c>
      <c r="C18" s="24">
        <f>+SUM(C13:C17)</f>
        <v>139162</v>
      </c>
      <c r="D18" s="25">
        <f t="shared" si="2"/>
        <v>-1.6937094896595339E-2</v>
      </c>
      <c r="J18" s="23" t="s">
        <v>95</v>
      </c>
      <c r="K18" s="24">
        <f t="shared" si="3"/>
        <v>136805</v>
      </c>
      <c r="L18" s="24">
        <f t="shared" si="4"/>
        <v>139162</v>
      </c>
      <c r="M18" s="25">
        <f t="shared" si="4"/>
        <v>-1.6937094896595339E-2</v>
      </c>
    </row>
    <row r="19" spans="1:17" ht="13.5" customHeight="1">
      <c r="A19" s="16" t="s">
        <v>96</v>
      </c>
      <c r="B19" s="27"/>
      <c r="C19" s="27"/>
      <c r="D19" s="28"/>
      <c r="J19" s="16" t="s">
        <v>97</v>
      </c>
      <c r="K19" s="27"/>
      <c r="L19" s="27"/>
      <c r="M19" s="28"/>
    </row>
    <row r="20" spans="1:17" s="19" customFormat="1" ht="13.5" customHeight="1">
      <c r="A20" s="6" t="s">
        <v>98</v>
      </c>
      <c r="B20" s="7">
        <v>103864</v>
      </c>
      <c r="C20" s="8">
        <v>106164</v>
      </c>
      <c r="D20" s="11">
        <f t="shared" ref="D20:D26" si="5">+B20/C20-1</f>
        <v>-2.1664594401115234E-2</v>
      </c>
      <c r="E20" s="3"/>
      <c r="F20" s="7"/>
      <c r="G20" s="8"/>
      <c r="H20" s="11"/>
      <c r="I20" s="2"/>
      <c r="J20" s="6" t="s">
        <v>99</v>
      </c>
      <c r="K20" s="7">
        <f>+B20</f>
        <v>103864</v>
      </c>
      <c r="L20" s="7">
        <f t="shared" ref="L20:M26" si="6">+C20</f>
        <v>106164</v>
      </c>
      <c r="M20" s="11">
        <f t="shared" si="6"/>
        <v>-2.1664594401115234E-2</v>
      </c>
      <c r="N20" s="1"/>
      <c r="O20" s="29"/>
      <c r="P20" s="29"/>
      <c r="Q20" s="30"/>
    </row>
    <row r="21" spans="1:17" s="19" customFormat="1" ht="13.5" customHeight="1">
      <c r="A21" s="6" t="s">
        <v>100</v>
      </c>
      <c r="B21" s="7">
        <v>12434</v>
      </c>
      <c r="C21" s="8">
        <v>12578</v>
      </c>
      <c r="D21" s="11">
        <f t="shared" si="5"/>
        <v>-1.1448560979487987E-2</v>
      </c>
      <c r="E21" s="3"/>
      <c r="F21" s="7"/>
      <c r="G21" s="8"/>
      <c r="H21" s="11"/>
      <c r="I21" s="2"/>
      <c r="J21" s="6" t="s">
        <v>61</v>
      </c>
      <c r="K21" s="7">
        <f t="shared" ref="K21:K26" si="7">+B21</f>
        <v>12434</v>
      </c>
      <c r="L21" s="7">
        <f t="shared" si="6"/>
        <v>12578</v>
      </c>
      <c r="M21" s="11">
        <f t="shared" si="6"/>
        <v>-1.1448560979487987E-2</v>
      </c>
      <c r="N21" s="1"/>
      <c r="O21" s="29"/>
      <c r="P21" s="29"/>
      <c r="Q21" s="30"/>
    </row>
    <row r="22" spans="1:17" s="19" customFormat="1" ht="13.5" customHeight="1">
      <c r="A22" s="6" t="s">
        <v>101</v>
      </c>
      <c r="B22" s="7">
        <v>13589</v>
      </c>
      <c r="C22" s="8">
        <v>13465</v>
      </c>
      <c r="D22" s="11">
        <f t="shared" si="5"/>
        <v>9.2090605272929782E-3</v>
      </c>
      <c r="E22" s="3"/>
      <c r="F22" s="7"/>
      <c r="G22" s="8"/>
      <c r="H22" s="11"/>
      <c r="I22" s="2"/>
      <c r="J22" s="6" t="s">
        <v>62</v>
      </c>
      <c r="K22" s="7">
        <f t="shared" si="7"/>
        <v>13589</v>
      </c>
      <c r="L22" s="7">
        <f t="shared" si="6"/>
        <v>13465</v>
      </c>
      <c r="M22" s="11">
        <f t="shared" si="6"/>
        <v>9.2090605272929782E-3</v>
      </c>
      <c r="N22" s="1"/>
      <c r="O22" s="29"/>
      <c r="P22" s="29"/>
      <c r="Q22" s="30"/>
    </row>
    <row r="23" spans="1:17" s="19" customFormat="1" ht="13.5" customHeight="1">
      <c r="A23" s="6" t="s">
        <v>102</v>
      </c>
      <c r="B23" s="7">
        <v>1068</v>
      </c>
      <c r="C23" s="8">
        <v>1150</v>
      </c>
      <c r="D23" s="11">
        <f t="shared" si="5"/>
        <v>-7.1304347826086967E-2</v>
      </c>
      <c r="E23" s="3"/>
      <c r="F23" s="7"/>
      <c r="G23" s="8"/>
      <c r="H23" s="11"/>
      <c r="I23" s="2"/>
      <c r="J23" s="6" t="s">
        <v>63</v>
      </c>
      <c r="K23" s="7">
        <f t="shared" si="7"/>
        <v>1068</v>
      </c>
      <c r="L23" s="7">
        <f t="shared" si="6"/>
        <v>1150</v>
      </c>
      <c r="M23" s="11">
        <f t="shared" si="6"/>
        <v>-7.1304347826086967E-2</v>
      </c>
      <c r="N23" s="1"/>
      <c r="O23" s="29"/>
      <c r="P23" s="29"/>
      <c r="Q23" s="30"/>
    </row>
    <row r="24" spans="1:17" s="19" customFormat="1" ht="13.5" customHeight="1">
      <c r="A24" s="6" t="s">
        <v>103</v>
      </c>
      <c r="B24" s="7">
        <v>1279</v>
      </c>
      <c r="C24" s="8">
        <v>1176</v>
      </c>
      <c r="D24" s="11">
        <f t="shared" si="5"/>
        <v>8.7585034013605512E-2</v>
      </c>
      <c r="E24" s="3"/>
      <c r="F24" s="7"/>
      <c r="G24" s="8"/>
      <c r="H24" s="11"/>
      <c r="I24" s="2"/>
      <c r="J24" s="6" t="s">
        <v>64</v>
      </c>
      <c r="K24" s="7">
        <f t="shared" si="7"/>
        <v>1279</v>
      </c>
      <c r="L24" s="7">
        <f t="shared" si="6"/>
        <v>1176</v>
      </c>
      <c r="M24" s="11">
        <f t="shared" si="6"/>
        <v>8.7585034013605512E-2</v>
      </c>
      <c r="N24" s="1"/>
      <c r="O24" s="29"/>
      <c r="P24" s="29"/>
      <c r="Q24" s="30"/>
    </row>
    <row r="25" spans="1:17" s="19" customFormat="1" ht="13.5" customHeight="1">
      <c r="A25" s="6" t="s">
        <v>104</v>
      </c>
      <c r="B25" s="7">
        <v>4571</v>
      </c>
      <c r="C25" s="8">
        <v>4629</v>
      </c>
      <c r="D25" s="11">
        <f t="shared" si="5"/>
        <v>-1.2529704039749401E-2</v>
      </c>
      <c r="E25" s="3"/>
      <c r="F25" s="7"/>
      <c r="G25" s="8"/>
      <c r="H25" s="11"/>
      <c r="I25" s="2"/>
      <c r="J25" s="6" t="s">
        <v>105</v>
      </c>
      <c r="K25" s="7">
        <f t="shared" si="7"/>
        <v>4571</v>
      </c>
      <c r="L25" s="7">
        <f t="shared" si="6"/>
        <v>4629</v>
      </c>
      <c r="M25" s="11">
        <f t="shared" si="6"/>
        <v>-1.2529704039749401E-2</v>
      </c>
      <c r="N25" s="1"/>
      <c r="O25" s="29"/>
      <c r="P25" s="29"/>
      <c r="Q25" s="30"/>
    </row>
    <row r="26" spans="1:17" s="26" customFormat="1" ht="13.5" customHeight="1">
      <c r="A26" s="23" t="s">
        <v>95</v>
      </c>
      <c r="B26" s="24">
        <f>+SUM(B20:B25)</f>
        <v>136805</v>
      </c>
      <c r="C26" s="24">
        <f>+SUM(C20:C25)</f>
        <v>139162</v>
      </c>
      <c r="D26" s="25">
        <f t="shared" si="5"/>
        <v>-1.6937094896595339E-2</v>
      </c>
      <c r="E26" s="15"/>
      <c r="F26" s="24"/>
      <c r="G26" s="31"/>
      <c r="H26" s="25"/>
      <c r="I26" s="32"/>
      <c r="J26" s="23" t="s">
        <v>95</v>
      </c>
      <c r="K26" s="24">
        <f t="shared" si="7"/>
        <v>136805</v>
      </c>
      <c r="L26" s="24">
        <f t="shared" si="6"/>
        <v>139162</v>
      </c>
      <c r="M26" s="25">
        <f t="shared" si="6"/>
        <v>-1.6937094896595339E-2</v>
      </c>
      <c r="N26" s="33"/>
      <c r="O26" s="34"/>
      <c r="P26" s="34"/>
      <c r="Q26" s="35"/>
    </row>
    <row r="27" spans="1:17">
      <c r="A27" s="12"/>
      <c r="B27" s="36"/>
      <c r="C27" s="37"/>
      <c r="D27" s="38"/>
      <c r="I27" s="32"/>
      <c r="J27" s="12"/>
      <c r="K27" s="36"/>
      <c r="L27" s="37"/>
      <c r="M27" s="38"/>
    </row>
    <row r="30" spans="1:17">
      <c r="B30" s="39"/>
      <c r="C30" s="39"/>
      <c r="D30" s="40"/>
    </row>
    <row r="31" spans="1:17">
      <c r="B31" s="39"/>
      <c r="C31" s="39"/>
      <c r="D31" s="40"/>
    </row>
    <row r="32" spans="1:17">
      <c r="B32" s="39"/>
      <c r="C32" s="39"/>
    </row>
    <row r="33" spans="2:6">
      <c r="B33" s="39"/>
      <c r="C33" s="39"/>
    </row>
    <row r="34" spans="2:6">
      <c r="B34" s="39"/>
      <c r="C34" s="39"/>
      <c r="D34" s="40"/>
      <c r="F34" s="10"/>
    </row>
    <row r="35" spans="2:6">
      <c r="B35" s="39"/>
      <c r="C35" s="39"/>
      <c r="D35" s="40"/>
    </row>
  </sheetData>
  <mergeCells count="4">
    <mergeCell ref="K2:M2"/>
    <mergeCell ref="B2:D2"/>
    <mergeCell ref="F2:H2"/>
    <mergeCell ref="O2:Q2"/>
  </mergeCells>
  <pageMargins left="0.70866141732283472" right="0.70866141732283472" top="0.74803149606299213" bottom="0.74803149606299213" header="0.31496062992125984" footer="0.31496062992125984"/>
  <pageSetup fitToHeight="10" orientation="landscape" horizontalDpi="1200" verticalDpi="12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2:F18"/>
  <sheetViews>
    <sheetView showGridLines="0" zoomScaleNormal="100" workbookViewId="0">
      <selection activeCell="G13" sqref="G13"/>
    </sheetView>
  </sheetViews>
  <sheetFormatPr baseColWidth="10" defaultColWidth="11.453125" defaultRowHeight="15.5"/>
  <cols>
    <col min="1" max="1" width="1.7265625" style="134" customWidth="1"/>
    <col min="2" max="2" width="63.54296875" style="288" customWidth="1"/>
    <col min="3" max="4" width="14.7265625" style="134" customWidth="1"/>
    <col min="5" max="5" width="12.54296875" style="134" bestFit="1" customWidth="1"/>
    <col min="6" max="7" width="11.453125" style="134" customWidth="1"/>
    <col min="8" max="8" width="2.26953125" style="134" customWidth="1"/>
    <col min="9" max="16384" width="11.453125" style="134"/>
  </cols>
  <sheetData>
    <row r="2" spans="2:6" s="120" customFormat="1" ht="23.5">
      <c r="B2" s="299" t="s">
        <v>106</v>
      </c>
      <c r="C2" s="291"/>
    </row>
    <row r="4" spans="2:6" ht="18" customHeight="1">
      <c r="B4" s="292" t="s">
        <v>205</v>
      </c>
      <c r="C4" s="293">
        <f>+'Balance x Pais'!C5</f>
        <v>45078</v>
      </c>
      <c r="D4" s="293">
        <f>+'Balance x Pais'!D5</f>
        <v>44896</v>
      </c>
      <c r="E4" s="294">
        <v>44713</v>
      </c>
      <c r="F4" s="295"/>
    </row>
    <row r="5" spans="2:6" ht="17.149999999999999" customHeight="1">
      <c r="B5" s="287" t="s">
        <v>107</v>
      </c>
      <c r="C5" s="296">
        <v>4192001.6719999998</v>
      </c>
      <c r="D5" s="296">
        <v>4019943.983</v>
      </c>
      <c r="E5" s="296">
        <v>3038598.219</v>
      </c>
      <c r="F5" s="295"/>
    </row>
    <row r="6" spans="2:6" ht="17.149999999999999" customHeight="1">
      <c r="B6" s="307" t="s">
        <v>108</v>
      </c>
      <c r="C6" s="308">
        <v>336215.83799999999</v>
      </c>
      <c r="D6" s="308">
        <v>373700.30300000001</v>
      </c>
      <c r="E6" s="308">
        <v>677434.33100000001</v>
      </c>
      <c r="F6" s="295"/>
    </row>
    <row r="7" spans="2:6" ht="17.149999999999999" customHeight="1">
      <c r="B7" s="307" t="s">
        <v>109</v>
      </c>
      <c r="C7" s="308">
        <v>239601.95199999999</v>
      </c>
      <c r="D7" s="308">
        <v>444442.51299999998</v>
      </c>
      <c r="E7" s="308">
        <v>434282.00199999998</v>
      </c>
      <c r="F7" s="295"/>
    </row>
    <row r="8" spans="2:6" ht="17.149999999999999" customHeight="1">
      <c r="B8" s="287" t="s">
        <v>110</v>
      </c>
      <c r="C8" s="296">
        <v>3616183.8819999998</v>
      </c>
      <c r="D8" s="296">
        <v>3201801.1670000004</v>
      </c>
      <c r="E8" s="296">
        <v>1926881.8860000004</v>
      </c>
      <c r="F8" s="295"/>
    </row>
    <row r="9" spans="2:6" ht="17.149999999999999" customHeight="1">
      <c r="B9" s="307" t="s">
        <v>111</v>
      </c>
      <c r="C9" s="308">
        <v>1212882.7549999999</v>
      </c>
      <c r="D9" s="308">
        <v>1160046.7009999999</v>
      </c>
      <c r="E9" s="308">
        <v>942386.56599999999</v>
      </c>
      <c r="F9" s="295"/>
    </row>
    <row r="10" spans="2:6" ht="17.149999999999999" customHeight="1">
      <c r="B10" s="287" t="s">
        <v>112</v>
      </c>
      <c r="C10" s="296">
        <v>4829066.6370000001</v>
      </c>
      <c r="D10" s="296">
        <v>4361847.8680000007</v>
      </c>
      <c r="E10" s="296">
        <v>2869268.4520000005</v>
      </c>
      <c r="F10" s="297"/>
    </row>
    <row r="12" spans="2:6" ht="17.149999999999999" customHeight="1">
      <c r="B12" s="298" t="s">
        <v>113</v>
      </c>
      <c r="C12" s="290">
        <f>+C4</f>
        <v>45078</v>
      </c>
      <c r="D12" s="290">
        <f>+D4</f>
        <v>44896</v>
      </c>
      <c r="E12" s="290">
        <f>+E4</f>
        <v>44713</v>
      </c>
    </row>
    <row r="13" spans="2:6" ht="17.149999999999999" customHeight="1">
      <c r="B13" s="289" t="s">
        <v>114</v>
      </c>
      <c r="C13" s="306">
        <v>3.1972502074492835</v>
      </c>
      <c r="D13" s="306">
        <v>2.7171304986395395</v>
      </c>
      <c r="E13" s="306">
        <v>1.9397467342198291</v>
      </c>
    </row>
    <row r="14" spans="2:6" ht="17.149999999999999" customHeight="1">
      <c r="B14" s="289" t="s">
        <v>115</v>
      </c>
      <c r="C14" s="306">
        <v>3.5784902455188781</v>
      </c>
      <c r="D14" s="306">
        <v>3.2267770669907945</v>
      </c>
      <c r="E14" s="306">
        <v>2.6913139585457579</v>
      </c>
    </row>
    <row r="15" spans="2:6" ht="17.149999999999999" customHeight="1">
      <c r="B15" s="289" t="s">
        <v>116</v>
      </c>
      <c r="C15" s="306">
        <v>5.1587295048423076</v>
      </c>
      <c r="D15" s="306">
        <v>6.526593509057534</v>
      </c>
      <c r="E15" s="306">
        <v>9.3332548350695834</v>
      </c>
    </row>
    <row r="16" spans="2:6" ht="17.149999999999999" customHeight="1">
      <c r="B16" s="289" t="s">
        <v>117</v>
      </c>
      <c r="C16" s="306">
        <v>0.85869635804221978</v>
      </c>
      <c r="D16" s="306">
        <v>0.75403608997785365</v>
      </c>
      <c r="E16" s="306">
        <v>0.39492776798320334</v>
      </c>
    </row>
    <row r="17" spans="2:5" ht="17.149999999999999" customHeight="1">
      <c r="B17" s="289" t="s">
        <v>118</v>
      </c>
      <c r="C17" s="306">
        <v>2.0785656609674987</v>
      </c>
      <c r="D17" s="306">
        <v>2.1416666948603873</v>
      </c>
      <c r="E17" s="306">
        <v>1.5424173936001004</v>
      </c>
    </row>
    <row r="18" spans="2:5" ht="17.149999999999999" customHeight="1">
      <c r="B18" s="289" t="s">
        <v>119</v>
      </c>
      <c r="C18" s="306">
        <v>0.83561312711395941</v>
      </c>
      <c r="D18" s="306">
        <v>0.82809525121344052</v>
      </c>
      <c r="E18" s="306">
        <v>1.0001977945595195</v>
      </c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60"/>
  <sheetViews>
    <sheetView showGridLines="0" zoomScale="115" zoomScaleNormal="115" workbookViewId="0">
      <selection activeCell="G13" sqref="G13"/>
    </sheetView>
  </sheetViews>
  <sheetFormatPr baseColWidth="10" defaultColWidth="11.453125" defaultRowHeight="14.5"/>
  <cols>
    <col min="1" max="1" width="0.81640625" style="58" customWidth="1"/>
    <col min="2" max="2" width="45.81640625" style="58" customWidth="1"/>
    <col min="3" max="4" width="10.08984375" style="58" bestFit="1" customWidth="1"/>
    <col min="5" max="6" width="10.26953125" style="58" bestFit="1" customWidth="1"/>
    <col min="7" max="7" width="11.26953125" style="58" bestFit="1" customWidth="1"/>
    <col min="8" max="8" width="10.90625" style="58" bestFit="1" customWidth="1"/>
    <col min="9" max="9" width="10" style="58" bestFit="1" customWidth="1"/>
    <col min="11" max="16384" width="11.453125" style="58"/>
  </cols>
  <sheetData>
    <row r="1" spans="1:10" ht="10" customHeight="1">
      <c r="B1" s="59"/>
    </row>
    <row r="2" spans="1:10" ht="23.5">
      <c r="A2" s="59"/>
      <c r="B2" s="304" t="s">
        <v>193</v>
      </c>
    </row>
    <row r="3" spans="1:10" s="62" customFormat="1" ht="12.75" customHeight="1">
      <c r="A3" s="60"/>
      <c r="B3" s="58"/>
      <c r="C3" s="363"/>
      <c r="D3" s="363"/>
      <c r="E3" s="363"/>
      <c r="F3" s="58"/>
      <c r="G3" s="61"/>
      <c r="H3" s="61"/>
      <c r="I3" s="61"/>
      <c r="J3"/>
    </row>
    <row r="4" spans="1:10" ht="17.149999999999999" customHeight="1">
      <c r="B4" s="44" t="s">
        <v>151</v>
      </c>
      <c r="C4" s="45" t="s">
        <v>183</v>
      </c>
      <c r="D4" s="45" t="s">
        <v>135</v>
      </c>
      <c r="E4" s="45" t="s">
        <v>2</v>
      </c>
      <c r="F4" s="45" t="s">
        <v>184</v>
      </c>
      <c r="G4" s="45" t="s">
        <v>152</v>
      </c>
      <c r="H4" s="45" t="s">
        <v>2</v>
      </c>
      <c r="I4" s="63"/>
    </row>
    <row r="5" spans="1:10" s="64" customFormat="1" ht="17.149999999999999" customHeight="1">
      <c r="B5" s="46" t="s">
        <v>3</v>
      </c>
      <c r="C5" s="47">
        <v>143041.318</v>
      </c>
      <c r="D5" s="47">
        <v>54383.883000000002</v>
      </c>
      <c r="E5" s="48">
        <v>1.6302152422621239</v>
      </c>
      <c r="F5" s="47">
        <v>299058.10800000001</v>
      </c>
      <c r="G5" s="47">
        <v>258316.109</v>
      </c>
      <c r="H5" s="48">
        <v>0.15772147992520291</v>
      </c>
      <c r="J5"/>
    </row>
    <row r="6" spans="1:10" s="64" customFormat="1" ht="17.149999999999999" customHeight="1">
      <c r="B6" s="49" t="s">
        <v>4</v>
      </c>
      <c r="C6" s="50">
        <v>90917.866999999998</v>
      </c>
      <c r="D6" s="50">
        <v>63451.031999999999</v>
      </c>
      <c r="E6" s="51">
        <v>0.43288239976932141</v>
      </c>
      <c r="F6" s="50">
        <v>167415.783</v>
      </c>
      <c r="G6" s="50">
        <v>121228.833</v>
      </c>
      <c r="H6" s="51">
        <v>0.38098980957772643</v>
      </c>
      <c r="J6"/>
    </row>
    <row r="7" spans="1:10" s="64" customFormat="1" ht="17.149999999999999" customHeight="1">
      <c r="B7" s="49" t="s">
        <v>5</v>
      </c>
      <c r="C7" s="50">
        <v>19493.363000000001</v>
      </c>
      <c r="D7" s="50">
        <v>52343.868999999999</v>
      </c>
      <c r="E7" s="51">
        <v>-0.62759032963344752</v>
      </c>
      <c r="F7" s="50">
        <v>37289.89</v>
      </c>
      <c r="G7" s="50">
        <v>79137.210000000006</v>
      </c>
      <c r="H7" s="51">
        <v>-0.52879448239330151</v>
      </c>
      <c r="J7"/>
    </row>
    <row r="8" spans="1:10" s="64" customFormat="1" ht="17.149999999999999" customHeight="1">
      <c r="B8" s="49" t="s">
        <v>6</v>
      </c>
      <c r="C8" s="50">
        <v>22731.402999999998</v>
      </c>
      <c r="D8" s="50">
        <v>83310.437999999995</v>
      </c>
      <c r="E8" s="51">
        <v>-0.72714819960495225</v>
      </c>
      <c r="F8" s="50">
        <v>24029.436000000002</v>
      </c>
      <c r="G8" s="50">
        <v>61197.714</v>
      </c>
      <c r="H8" s="51">
        <v>-0.60734749013664135</v>
      </c>
      <c r="J8"/>
    </row>
    <row r="9" spans="1:10" s="64" customFormat="1" ht="17.149999999999999" customHeight="1">
      <c r="B9" s="49" t="s">
        <v>7</v>
      </c>
      <c r="C9" s="50">
        <v>-10795.634</v>
      </c>
      <c r="D9" s="50">
        <v>-27334.734</v>
      </c>
      <c r="E9" s="51">
        <v>-0.60505801885615562</v>
      </c>
      <c r="F9" s="50">
        <v>9561.8269999999993</v>
      </c>
      <c r="G9" s="50">
        <v>24936.627</v>
      </c>
      <c r="H9" s="51">
        <v>-0.61655491739119328</v>
      </c>
      <c r="J9"/>
    </row>
    <row r="10" spans="1:10" s="64" customFormat="1" ht="17.149999999999999" customHeight="1">
      <c r="B10" s="49" t="s">
        <v>8</v>
      </c>
      <c r="C10" s="50">
        <v>100996.302</v>
      </c>
      <c r="D10" s="50">
        <v>65602.157999999996</v>
      </c>
      <c r="E10" s="51">
        <v>0.53952712958009719</v>
      </c>
      <c r="F10" s="50">
        <v>201373.45499999999</v>
      </c>
      <c r="G10" s="50">
        <v>132709.261</v>
      </c>
      <c r="H10" s="51">
        <v>0.51740318258572771</v>
      </c>
      <c r="J10"/>
    </row>
    <row r="11" spans="1:10" s="64" customFormat="1" ht="17.149999999999999" customHeight="1">
      <c r="B11" s="52" t="s">
        <v>9</v>
      </c>
      <c r="C11" s="53">
        <v>13304.766</v>
      </c>
      <c r="D11" s="53">
        <v>32262.911</v>
      </c>
      <c r="E11" s="54">
        <v>-0.58761421125328717</v>
      </c>
      <c r="F11" s="53">
        <v>12379.42</v>
      </c>
      <c r="G11" s="53">
        <v>31173.442999999999</v>
      </c>
      <c r="H11" s="54">
        <v>-0.60288569985676588</v>
      </c>
      <c r="J11"/>
    </row>
    <row r="12" spans="1:10" s="64" customFormat="1" ht="17.149999999999999" customHeight="1">
      <c r="B12" s="55" t="s">
        <v>47</v>
      </c>
      <c r="C12" s="56">
        <v>379689.38499999995</v>
      </c>
      <c r="D12" s="56">
        <v>324019.55700000003</v>
      </c>
      <c r="E12" s="57">
        <v>0.17181008614242343</v>
      </c>
      <c r="F12" s="56">
        <v>751107.91900000011</v>
      </c>
      <c r="G12" s="56">
        <v>708699.19699999993</v>
      </c>
      <c r="H12" s="57">
        <v>5.9840228660510419E-2</v>
      </c>
      <c r="J12"/>
    </row>
    <row r="13" spans="1:10" ht="12.75" customHeight="1">
      <c r="B13" s="364"/>
      <c r="C13" s="364"/>
      <c r="D13" s="364"/>
      <c r="E13" s="364"/>
      <c r="F13" s="364"/>
      <c r="G13" s="364"/>
      <c r="H13" s="364"/>
      <c r="I13" s="364"/>
    </row>
    <row r="14" spans="1:10" s="65" customFormat="1" ht="17.149999999999999" customHeight="1">
      <c r="B14" s="45" t="s">
        <v>183</v>
      </c>
      <c r="C14" s="45" t="s">
        <v>10</v>
      </c>
      <c r="D14" s="45" t="s">
        <v>11</v>
      </c>
      <c r="E14" s="45" t="s">
        <v>12</v>
      </c>
      <c r="F14" s="45" t="s">
        <v>13</v>
      </c>
      <c r="G14" s="45" t="s">
        <v>14</v>
      </c>
      <c r="H14" s="45" t="s">
        <v>15</v>
      </c>
      <c r="I14" s="45" t="s">
        <v>133</v>
      </c>
      <c r="J14"/>
    </row>
    <row r="15" spans="1:10" ht="17.149999999999999" customHeight="1">
      <c r="B15" s="69" t="s">
        <v>16</v>
      </c>
      <c r="C15" s="50">
        <v>213216.24799999999</v>
      </c>
      <c r="D15" s="50">
        <v>49138.139000000003</v>
      </c>
      <c r="E15" s="50">
        <v>41831.201999999997</v>
      </c>
      <c r="F15" s="50">
        <v>-2117.0239999999999</v>
      </c>
      <c r="G15" s="50">
        <v>15732.819</v>
      </c>
      <c r="H15" s="50">
        <v>-174760.06599999999</v>
      </c>
      <c r="I15" s="70">
        <v>143041.31800000003</v>
      </c>
    </row>
    <row r="16" spans="1:10" ht="17.149999999999999" customHeight="1">
      <c r="B16" s="69" t="s">
        <v>17</v>
      </c>
      <c r="C16" s="50">
        <v>0</v>
      </c>
      <c r="D16" s="50">
        <v>0</v>
      </c>
      <c r="E16" s="50">
        <v>0</v>
      </c>
      <c r="F16" s="50">
        <v>0</v>
      </c>
      <c r="G16" s="50">
        <v>0</v>
      </c>
      <c r="H16" s="50">
        <v>90917.866999999998</v>
      </c>
      <c r="I16" s="70">
        <v>90917.866999999998</v>
      </c>
    </row>
    <row r="17" spans="1:9" ht="17.149999999999999" customHeight="1">
      <c r="B17" s="71" t="s">
        <v>7</v>
      </c>
      <c r="C17" s="53">
        <v>0</v>
      </c>
      <c r="D17" s="53">
        <v>0</v>
      </c>
      <c r="E17" s="53">
        <v>0</v>
      </c>
      <c r="F17" s="53">
        <v>0</v>
      </c>
      <c r="G17" s="53">
        <v>0</v>
      </c>
      <c r="H17" s="53">
        <v>-10795.634</v>
      </c>
      <c r="I17" s="72">
        <v>-10795.634</v>
      </c>
    </row>
    <row r="18" spans="1:9" ht="17.149999999999999" customHeight="1">
      <c r="B18" s="73" t="s">
        <v>18</v>
      </c>
      <c r="C18" s="74">
        <v>213216.24799999999</v>
      </c>
      <c r="D18" s="74">
        <v>49138.139000000003</v>
      </c>
      <c r="E18" s="74">
        <v>41831.201999999997</v>
      </c>
      <c r="F18" s="74">
        <v>-2117.0239999999999</v>
      </c>
      <c r="G18" s="74">
        <v>15732.819</v>
      </c>
      <c r="H18" s="74">
        <v>-94637.832999999999</v>
      </c>
      <c r="I18" s="74">
        <v>223163.55100000004</v>
      </c>
    </row>
    <row r="19" spans="1:9" ht="17.149999999999999" customHeight="1">
      <c r="B19" s="75" t="s">
        <v>8</v>
      </c>
      <c r="C19" s="76">
        <v>76501.353000000003</v>
      </c>
      <c r="D19" s="76">
        <v>2271.1309999999999</v>
      </c>
      <c r="E19" s="76">
        <v>5870.732</v>
      </c>
      <c r="F19" s="76">
        <v>9418.5290000000005</v>
      </c>
      <c r="G19" s="76">
        <v>28.396000000000001</v>
      </c>
      <c r="H19" s="76">
        <v>6906.1610000000001</v>
      </c>
      <c r="I19" s="74">
        <v>100996.302</v>
      </c>
    </row>
    <row r="20" spans="1:9" ht="17.149999999999999" customHeight="1">
      <c r="B20" s="73" t="s">
        <v>1</v>
      </c>
      <c r="C20" s="74">
        <v>289717.60100000002</v>
      </c>
      <c r="D20" s="74">
        <v>51409.270000000004</v>
      </c>
      <c r="E20" s="74">
        <v>47701.933999999994</v>
      </c>
      <c r="F20" s="74">
        <v>7301.505000000001</v>
      </c>
      <c r="G20" s="74">
        <v>15761.215</v>
      </c>
      <c r="H20" s="74">
        <v>-87731.671999999991</v>
      </c>
      <c r="I20" s="74">
        <v>324159.853</v>
      </c>
    </row>
    <row r="21" spans="1:9" ht="17.149999999999999" customHeight="1">
      <c r="B21" s="69" t="s">
        <v>19</v>
      </c>
      <c r="C21" s="50">
        <v>0</v>
      </c>
      <c r="D21" s="50">
        <v>0</v>
      </c>
      <c r="E21" s="50">
        <v>0</v>
      </c>
      <c r="F21" s="50">
        <v>0</v>
      </c>
      <c r="G21" s="50">
        <v>0</v>
      </c>
      <c r="H21" s="50">
        <v>22731.402999999998</v>
      </c>
      <c r="I21" s="70">
        <v>22731.402999999998</v>
      </c>
    </row>
    <row r="22" spans="1:9" ht="17.149999999999999" customHeight="1">
      <c r="B22" s="69" t="s">
        <v>9</v>
      </c>
      <c r="C22" s="50">
        <v>0</v>
      </c>
      <c r="D22" s="50">
        <v>13119.450999999999</v>
      </c>
      <c r="E22" s="50">
        <v>0</v>
      </c>
      <c r="F22" s="50">
        <v>0</v>
      </c>
      <c r="G22" s="50">
        <v>0</v>
      </c>
      <c r="H22" s="50">
        <v>185.315</v>
      </c>
      <c r="I22" s="70">
        <v>13304.766</v>
      </c>
    </row>
    <row r="23" spans="1:9" ht="17.149999999999999" customHeight="1">
      <c r="B23" s="71" t="s">
        <v>20</v>
      </c>
      <c r="C23" s="53">
        <v>0</v>
      </c>
      <c r="D23" s="53">
        <v>0</v>
      </c>
      <c r="E23" s="53">
        <v>0</v>
      </c>
      <c r="F23" s="53">
        <v>0</v>
      </c>
      <c r="G23" s="53">
        <v>0</v>
      </c>
      <c r="H23" s="53">
        <v>19493.363000000001</v>
      </c>
      <c r="I23" s="72">
        <v>19493.363000000001</v>
      </c>
    </row>
    <row r="24" spans="1:9" ht="17.149999999999999" customHeight="1">
      <c r="B24" s="55" t="s">
        <v>47</v>
      </c>
      <c r="C24" s="56">
        <v>289717.60100000002</v>
      </c>
      <c r="D24" s="56">
        <v>64528.721000000005</v>
      </c>
      <c r="E24" s="56">
        <v>47701.933999999994</v>
      </c>
      <c r="F24" s="56">
        <v>7301.505000000001</v>
      </c>
      <c r="G24" s="56">
        <v>15761.215</v>
      </c>
      <c r="H24" s="56">
        <v>-45321.590999999986</v>
      </c>
      <c r="I24" s="56">
        <v>379689.38500000001</v>
      </c>
    </row>
    <row r="25" spans="1:9" ht="12.75" customHeight="1">
      <c r="B25" s="49"/>
      <c r="C25" s="49"/>
      <c r="D25" s="49"/>
      <c r="E25" s="49"/>
      <c r="F25" s="49"/>
      <c r="G25" s="49"/>
      <c r="H25" s="49"/>
      <c r="I25" s="66"/>
    </row>
    <row r="26" spans="1:9" ht="17.149999999999999" customHeight="1">
      <c r="B26" s="45" t="s">
        <v>135</v>
      </c>
      <c r="C26" s="45" t="s">
        <v>10</v>
      </c>
      <c r="D26" s="45" t="s">
        <v>11</v>
      </c>
      <c r="E26" s="45" t="s">
        <v>12</v>
      </c>
      <c r="F26" s="45" t="s">
        <v>13</v>
      </c>
      <c r="G26" s="45" t="s">
        <v>14</v>
      </c>
      <c r="H26" s="45" t="s">
        <v>15</v>
      </c>
      <c r="I26" s="45" t="s">
        <v>133</v>
      </c>
    </row>
    <row r="27" spans="1:9" ht="17.149999999999999" customHeight="1">
      <c r="B27" s="69" t="s">
        <v>16</v>
      </c>
      <c r="C27" s="50">
        <v>197437.853</v>
      </c>
      <c r="D27" s="50">
        <v>17013.656999999999</v>
      </c>
      <c r="E27" s="50">
        <v>41617.430999999997</v>
      </c>
      <c r="F27" s="50">
        <v>11260.766</v>
      </c>
      <c r="G27" s="50">
        <v>21932.971000000001</v>
      </c>
      <c r="H27" s="50">
        <v>-234878.79500000001</v>
      </c>
      <c r="I27" s="70">
        <v>54383.883000000002</v>
      </c>
    </row>
    <row r="28" spans="1:9" ht="17.149999999999999" customHeight="1">
      <c r="B28" s="69" t="s">
        <v>17</v>
      </c>
      <c r="C28" s="50">
        <v>0</v>
      </c>
      <c r="D28" s="50">
        <v>0</v>
      </c>
      <c r="E28" s="50">
        <v>0</v>
      </c>
      <c r="F28" s="50">
        <v>0</v>
      </c>
      <c r="G28" s="50">
        <v>0</v>
      </c>
      <c r="H28" s="50">
        <v>63451.031999999999</v>
      </c>
      <c r="I28" s="70">
        <v>63451.031999999999</v>
      </c>
    </row>
    <row r="29" spans="1:9" ht="17.149999999999999" customHeight="1">
      <c r="B29" s="71" t="s">
        <v>7</v>
      </c>
      <c r="C29" s="53">
        <v>0</v>
      </c>
      <c r="D29" s="53">
        <v>0</v>
      </c>
      <c r="E29" s="53">
        <v>0</v>
      </c>
      <c r="F29" s="53">
        <v>0</v>
      </c>
      <c r="G29" s="53">
        <v>0</v>
      </c>
      <c r="H29" s="53">
        <v>-27334.734</v>
      </c>
      <c r="I29" s="72">
        <v>-27334.734</v>
      </c>
    </row>
    <row r="30" spans="1:9" ht="17.149999999999999" customHeight="1">
      <c r="B30" s="77" t="s">
        <v>18</v>
      </c>
      <c r="C30" s="78">
        <v>197437.853</v>
      </c>
      <c r="D30" s="78">
        <v>17013.656999999999</v>
      </c>
      <c r="E30" s="78">
        <v>41617.430999999997</v>
      </c>
      <c r="F30" s="78">
        <v>11260.766</v>
      </c>
      <c r="G30" s="78">
        <v>21932.971000000001</v>
      </c>
      <c r="H30" s="78">
        <v>-198762.497</v>
      </c>
      <c r="I30" s="78">
        <v>90500.181000000011</v>
      </c>
    </row>
    <row r="31" spans="1:9" ht="17.149999999999999" customHeight="1">
      <c r="A31" s="362"/>
      <c r="B31" s="75" t="s">
        <v>8</v>
      </c>
      <c r="C31" s="76">
        <v>44367.184000000001</v>
      </c>
      <c r="D31" s="76">
        <v>1328.21</v>
      </c>
      <c r="E31" s="76">
        <v>6215.4359999999997</v>
      </c>
      <c r="F31" s="76">
        <v>9835.2919999999995</v>
      </c>
      <c r="G31" s="76">
        <v>25.338999999999999</v>
      </c>
      <c r="H31" s="76">
        <v>3830.6970000000001</v>
      </c>
      <c r="I31" s="74">
        <v>65602.157999999996</v>
      </c>
    </row>
    <row r="32" spans="1:9" ht="17.149999999999999" customHeight="1">
      <c r="A32" s="362"/>
      <c r="B32" s="77" t="s">
        <v>1</v>
      </c>
      <c r="C32" s="78">
        <v>241805.03700000001</v>
      </c>
      <c r="D32" s="78">
        <v>18341.866999999998</v>
      </c>
      <c r="E32" s="78">
        <v>47832.866999999998</v>
      </c>
      <c r="F32" s="78">
        <v>21096.057999999997</v>
      </c>
      <c r="G32" s="78">
        <v>21958.31</v>
      </c>
      <c r="H32" s="78">
        <v>-194931.8</v>
      </c>
      <c r="I32" s="78">
        <v>156102.33900000001</v>
      </c>
    </row>
    <row r="33" spans="1:9" ht="17.149999999999999" customHeight="1">
      <c r="A33" s="362"/>
      <c r="B33" s="69" t="s">
        <v>19</v>
      </c>
      <c r="C33" s="50">
        <v>0</v>
      </c>
      <c r="D33" s="50">
        <v>0</v>
      </c>
      <c r="E33" s="50">
        <v>0</v>
      </c>
      <c r="F33" s="50">
        <v>0</v>
      </c>
      <c r="G33" s="50">
        <v>0</v>
      </c>
      <c r="H33" s="50">
        <v>83310.437999999995</v>
      </c>
      <c r="I33" s="70">
        <v>83310.437999999995</v>
      </c>
    </row>
    <row r="34" spans="1:9" ht="17.149999999999999" customHeight="1">
      <c r="A34" s="362"/>
      <c r="B34" s="69" t="s">
        <v>9</v>
      </c>
      <c r="C34" s="50">
        <v>1.4999999999999999E-2</v>
      </c>
      <c r="D34" s="50">
        <v>32142.241999999998</v>
      </c>
      <c r="E34" s="50">
        <v>0</v>
      </c>
      <c r="F34" s="50">
        <v>0</v>
      </c>
      <c r="G34" s="50">
        <v>0</v>
      </c>
      <c r="H34" s="50">
        <v>120.654</v>
      </c>
      <c r="I34" s="70">
        <v>32262.910999999996</v>
      </c>
    </row>
    <row r="35" spans="1:9" ht="17.149999999999999" customHeight="1">
      <c r="A35" s="362"/>
      <c r="B35" s="71" t="s">
        <v>20</v>
      </c>
      <c r="C35" s="53">
        <v>0</v>
      </c>
      <c r="D35" s="53">
        <v>0</v>
      </c>
      <c r="E35" s="53">
        <v>0</v>
      </c>
      <c r="F35" s="53">
        <v>0</v>
      </c>
      <c r="G35" s="53">
        <v>0</v>
      </c>
      <c r="H35" s="53">
        <v>52343.868999999999</v>
      </c>
      <c r="I35" s="72">
        <v>52343.868999999999</v>
      </c>
    </row>
    <row r="36" spans="1:9" ht="17.149999999999999" customHeight="1">
      <c r="A36" s="362"/>
      <c r="B36" s="55" t="s">
        <v>47</v>
      </c>
      <c r="C36" s="56">
        <v>241805.05200000003</v>
      </c>
      <c r="D36" s="56">
        <v>50484.108999999997</v>
      </c>
      <c r="E36" s="56">
        <v>47832.866999999998</v>
      </c>
      <c r="F36" s="56">
        <v>21096.057999999997</v>
      </c>
      <c r="G36" s="56">
        <v>21958.31</v>
      </c>
      <c r="H36" s="56">
        <v>-59156.839</v>
      </c>
      <c r="I36" s="56">
        <v>324019.55700000003</v>
      </c>
    </row>
    <row r="37" spans="1:9" ht="12.75" customHeight="1">
      <c r="A37" s="362"/>
      <c r="B37" s="67"/>
      <c r="C37" s="68"/>
      <c r="D37" s="68"/>
      <c r="E37" s="68"/>
      <c r="F37" s="68"/>
      <c r="G37" s="68"/>
      <c r="H37" s="68"/>
      <c r="I37" s="68"/>
    </row>
    <row r="38" spans="1:9" ht="17.149999999999999" customHeight="1">
      <c r="B38" s="45" t="s">
        <v>184</v>
      </c>
      <c r="C38" s="45" t="s">
        <v>10</v>
      </c>
      <c r="D38" s="45" t="s">
        <v>11</v>
      </c>
      <c r="E38" s="45" t="s">
        <v>153</v>
      </c>
      <c r="F38" s="45" t="s">
        <v>13</v>
      </c>
      <c r="G38" s="45" t="s">
        <v>154</v>
      </c>
      <c r="H38" s="45" t="s">
        <v>15</v>
      </c>
      <c r="I38" s="45" t="s">
        <v>133</v>
      </c>
    </row>
    <row r="39" spans="1:9" ht="17.149999999999999" customHeight="1">
      <c r="B39" s="69" t="s">
        <v>16</v>
      </c>
      <c r="C39" s="50">
        <v>429864.35700000002</v>
      </c>
      <c r="D39" s="50">
        <v>104961.81299999999</v>
      </c>
      <c r="E39" s="50">
        <v>102267.205</v>
      </c>
      <c r="F39" s="50">
        <v>-17149.267</v>
      </c>
      <c r="G39" s="50">
        <v>23440.286</v>
      </c>
      <c r="H39" s="50">
        <v>-344326.28600000002</v>
      </c>
      <c r="I39" s="70">
        <v>299058.10799999995</v>
      </c>
    </row>
    <row r="40" spans="1:9" ht="17.149999999999999" customHeight="1">
      <c r="B40" s="69" t="s">
        <v>17</v>
      </c>
      <c r="C40" s="50">
        <v>0</v>
      </c>
      <c r="D40" s="50">
        <v>0</v>
      </c>
      <c r="E40" s="50">
        <v>0</v>
      </c>
      <c r="F40" s="50">
        <v>0</v>
      </c>
      <c r="G40" s="50">
        <v>0</v>
      </c>
      <c r="H40" s="50">
        <v>167415.783</v>
      </c>
      <c r="I40" s="70">
        <v>167415.783</v>
      </c>
    </row>
    <row r="41" spans="1:9" ht="17.149999999999999" customHeight="1">
      <c r="B41" s="71" t="s">
        <v>7</v>
      </c>
      <c r="C41" s="53">
        <v>0</v>
      </c>
      <c r="D41" s="53">
        <v>0</v>
      </c>
      <c r="E41" s="53">
        <v>0</v>
      </c>
      <c r="F41" s="53">
        <v>0</v>
      </c>
      <c r="G41" s="53">
        <v>0</v>
      </c>
      <c r="H41" s="53">
        <v>9561.8269999999993</v>
      </c>
      <c r="I41" s="72">
        <v>9561.8269999999993</v>
      </c>
    </row>
    <row r="42" spans="1:9" ht="17.149999999999999" customHeight="1">
      <c r="B42" s="77" t="s">
        <v>18</v>
      </c>
      <c r="C42" s="78">
        <v>429864.35700000002</v>
      </c>
      <c r="D42" s="78">
        <v>104961.81299999999</v>
      </c>
      <c r="E42" s="78">
        <v>102267.205</v>
      </c>
      <c r="F42" s="78">
        <v>-17149.267</v>
      </c>
      <c r="G42" s="78">
        <v>23440.286</v>
      </c>
      <c r="H42" s="78">
        <v>-167348.67600000004</v>
      </c>
      <c r="I42" s="78">
        <v>476035.71799999994</v>
      </c>
    </row>
    <row r="43" spans="1:9" ht="17.149999999999999" customHeight="1">
      <c r="B43" s="75" t="s">
        <v>8</v>
      </c>
      <c r="C43" s="76">
        <v>147474.85200000001</v>
      </c>
      <c r="D43" s="76">
        <v>7380.799</v>
      </c>
      <c r="E43" s="76">
        <v>11242.852999999999</v>
      </c>
      <c r="F43" s="76">
        <v>21470.51</v>
      </c>
      <c r="G43" s="76">
        <v>47.545999999999999</v>
      </c>
      <c r="H43" s="76">
        <v>13756.895</v>
      </c>
      <c r="I43" s="74">
        <v>201373.45500000002</v>
      </c>
    </row>
    <row r="44" spans="1:9" ht="17.149999999999999" customHeight="1">
      <c r="B44" s="77" t="s">
        <v>1</v>
      </c>
      <c r="C44" s="78">
        <v>577339.20900000003</v>
      </c>
      <c r="D44" s="78">
        <v>112342.61199999999</v>
      </c>
      <c r="E44" s="78">
        <v>113510.058</v>
      </c>
      <c r="F44" s="78">
        <v>4321.2429999999986</v>
      </c>
      <c r="G44" s="78">
        <v>23487.831999999999</v>
      </c>
      <c r="H44" s="78">
        <v>-153591.78100000005</v>
      </c>
      <c r="I44" s="78">
        <v>677409.17299999995</v>
      </c>
    </row>
    <row r="45" spans="1:9" ht="17.149999999999999" customHeight="1">
      <c r="B45" s="69" t="s">
        <v>19</v>
      </c>
      <c r="C45" s="50">
        <v>0</v>
      </c>
      <c r="D45" s="50">
        <v>0</v>
      </c>
      <c r="E45" s="50">
        <v>0</v>
      </c>
      <c r="F45" s="50">
        <v>0</v>
      </c>
      <c r="G45" s="50">
        <v>0</v>
      </c>
      <c r="H45" s="50">
        <v>24029.436000000002</v>
      </c>
      <c r="I45" s="70">
        <v>24029.436000000002</v>
      </c>
    </row>
    <row r="46" spans="1:9" ht="17.149999999999999" customHeight="1">
      <c r="B46" s="69" t="s">
        <v>9</v>
      </c>
      <c r="C46" s="50">
        <v>0</v>
      </c>
      <c r="D46" s="50">
        <v>12011.269</v>
      </c>
      <c r="E46" s="50">
        <v>0</v>
      </c>
      <c r="F46" s="50">
        <v>0</v>
      </c>
      <c r="G46" s="50">
        <v>0</v>
      </c>
      <c r="H46" s="50">
        <v>368.15100000000001</v>
      </c>
      <c r="I46" s="70">
        <v>12379.42</v>
      </c>
    </row>
    <row r="47" spans="1:9" ht="17.149999999999999" customHeight="1">
      <c r="B47" s="71" t="s">
        <v>20</v>
      </c>
      <c r="C47" s="53">
        <v>0</v>
      </c>
      <c r="D47" s="53">
        <v>0</v>
      </c>
      <c r="E47" s="53">
        <v>0</v>
      </c>
      <c r="F47" s="53">
        <v>0</v>
      </c>
      <c r="G47" s="53">
        <v>0</v>
      </c>
      <c r="H47" s="53">
        <v>37289.89</v>
      </c>
      <c r="I47" s="72">
        <v>37289.89</v>
      </c>
    </row>
    <row r="48" spans="1:9" ht="17.149999999999999" customHeight="1">
      <c r="B48" s="55" t="s">
        <v>155</v>
      </c>
      <c r="C48" s="56">
        <v>577339.20900000003</v>
      </c>
      <c r="D48" s="56">
        <v>124353.88099999999</v>
      </c>
      <c r="E48" s="56">
        <v>113510.058</v>
      </c>
      <c r="F48" s="56">
        <v>4321.2429999999986</v>
      </c>
      <c r="G48" s="56">
        <v>23487.831999999999</v>
      </c>
      <c r="H48" s="56">
        <v>-91904.304000000047</v>
      </c>
      <c r="I48" s="56">
        <v>751107.91899999999</v>
      </c>
    </row>
    <row r="49" spans="2:9">
      <c r="B49" s="49"/>
      <c r="C49" s="49"/>
      <c r="D49" s="49"/>
      <c r="E49" s="49"/>
      <c r="F49" s="49"/>
      <c r="G49" s="49"/>
      <c r="H49" s="49"/>
      <c r="I49" s="66">
        <v>0</v>
      </c>
    </row>
    <row r="50" spans="2:9" ht="17.149999999999999" customHeight="1">
      <c r="B50" s="45" t="s">
        <v>152</v>
      </c>
      <c r="C50" s="45" t="s">
        <v>10</v>
      </c>
      <c r="D50" s="45" t="s">
        <v>11</v>
      </c>
      <c r="E50" s="45" t="s">
        <v>153</v>
      </c>
      <c r="F50" s="45" t="s">
        <v>13</v>
      </c>
      <c r="G50" s="45" t="s">
        <v>154</v>
      </c>
      <c r="H50" s="45" t="s">
        <v>15</v>
      </c>
      <c r="I50" s="45" t="s">
        <v>133</v>
      </c>
    </row>
    <row r="51" spans="2:9" ht="17.149999999999999" customHeight="1">
      <c r="B51" s="69" t="s">
        <v>16</v>
      </c>
      <c r="C51" s="50">
        <v>389630.52</v>
      </c>
      <c r="D51" s="50">
        <v>63605.989000000001</v>
      </c>
      <c r="E51" s="50">
        <v>113386.799</v>
      </c>
      <c r="F51" s="50">
        <v>22353.101999999999</v>
      </c>
      <c r="G51" s="50">
        <v>43761.256999999998</v>
      </c>
      <c r="H51" s="50">
        <v>-374421.55800000002</v>
      </c>
      <c r="I51" s="70">
        <v>258316.10899999988</v>
      </c>
    </row>
    <row r="52" spans="2:9" ht="17.149999999999999" customHeight="1">
      <c r="B52" s="69" t="s">
        <v>17</v>
      </c>
      <c r="C52" s="50">
        <v>0</v>
      </c>
      <c r="D52" s="50">
        <v>0</v>
      </c>
      <c r="E52" s="50">
        <v>0</v>
      </c>
      <c r="F52" s="50">
        <v>0</v>
      </c>
      <c r="G52" s="50">
        <v>0</v>
      </c>
      <c r="H52" s="50">
        <v>121228.833</v>
      </c>
      <c r="I52" s="70">
        <v>121228.833</v>
      </c>
    </row>
    <row r="53" spans="2:9" ht="17.149999999999999" customHeight="1">
      <c r="B53" s="71" t="s">
        <v>7</v>
      </c>
      <c r="C53" s="53">
        <v>0</v>
      </c>
      <c r="D53" s="53">
        <v>0</v>
      </c>
      <c r="E53" s="53">
        <v>0</v>
      </c>
      <c r="F53" s="53">
        <v>0</v>
      </c>
      <c r="G53" s="53">
        <v>0</v>
      </c>
      <c r="H53" s="53">
        <v>24936.627</v>
      </c>
      <c r="I53" s="72">
        <v>24936.627</v>
      </c>
    </row>
    <row r="54" spans="2:9" ht="17.149999999999999" customHeight="1">
      <c r="B54" s="77" t="s">
        <v>18</v>
      </c>
      <c r="C54" s="78">
        <v>389630.52</v>
      </c>
      <c r="D54" s="78">
        <v>63605.989000000001</v>
      </c>
      <c r="E54" s="78">
        <v>113386.799</v>
      </c>
      <c r="F54" s="78">
        <v>22353.101999999999</v>
      </c>
      <c r="G54" s="78">
        <v>43761.256999999998</v>
      </c>
      <c r="H54" s="78">
        <v>-228256.09800000003</v>
      </c>
      <c r="I54" s="78">
        <v>404481.56899999984</v>
      </c>
    </row>
    <row r="55" spans="2:9" ht="17.149999999999999" customHeight="1">
      <c r="B55" s="75" t="s">
        <v>8</v>
      </c>
      <c r="C55" s="76">
        <v>90502.047000000006</v>
      </c>
      <c r="D55" s="76">
        <v>4070.7020000000002</v>
      </c>
      <c r="E55" s="76">
        <v>12223.415000000001</v>
      </c>
      <c r="F55" s="76">
        <v>19046.739000000001</v>
      </c>
      <c r="G55" s="76">
        <v>7</v>
      </c>
      <c r="H55" s="76">
        <v>6815.3789999999999</v>
      </c>
      <c r="I55" s="74">
        <v>132709.26100000003</v>
      </c>
    </row>
    <row r="56" spans="2:9" ht="17.149999999999999" customHeight="1">
      <c r="B56" s="77" t="s">
        <v>1</v>
      </c>
      <c r="C56" s="78">
        <v>480132.56700000004</v>
      </c>
      <c r="D56" s="78">
        <v>67676.691000000006</v>
      </c>
      <c r="E56" s="78">
        <v>125610.21400000001</v>
      </c>
      <c r="F56" s="78">
        <v>41399.841</v>
      </c>
      <c r="G56" s="78">
        <v>43812.235999999997</v>
      </c>
      <c r="H56" s="78">
        <v>-221440.71900000004</v>
      </c>
      <c r="I56" s="78">
        <v>537190.82999999984</v>
      </c>
    </row>
    <row r="57" spans="2:9" ht="17.149999999999999" customHeight="1">
      <c r="B57" s="69" t="s">
        <v>19</v>
      </c>
      <c r="C57" s="50">
        <v>0</v>
      </c>
      <c r="D57" s="50">
        <v>0</v>
      </c>
      <c r="E57" s="50">
        <v>0</v>
      </c>
      <c r="F57" s="50">
        <v>0</v>
      </c>
      <c r="G57" s="50">
        <v>0</v>
      </c>
      <c r="H57" s="50">
        <v>61197.714</v>
      </c>
      <c r="I57" s="70">
        <v>61197.714</v>
      </c>
    </row>
    <row r="58" spans="2:9" ht="17.149999999999999" customHeight="1">
      <c r="B58" s="69" t="s">
        <v>9</v>
      </c>
      <c r="C58" s="50">
        <v>1.4999999999999999E-2</v>
      </c>
      <c r="D58" s="50">
        <v>30937.308000000001</v>
      </c>
      <c r="E58" s="50">
        <v>0</v>
      </c>
      <c r="F58" s="50">
        <v>0</v>
      </c>
      <c r="G58" s="50">
        <v>0</v>
      </c>
      <c r="H58" s="50">
        <v>236.12</v>
      </c>
      <c r="I58" s="70">
        <v>31173.442999999999</v>
      </c>
    </row>
    <row r="59" spans="2:9" ht="17.149999999999999" customHeight="1">
      <c r="B59" s="71" t="s">
        <v>20</v>
      </c>
      <c r="C59" s="53">
        <v>0</v>
      </c>
      <c r="D59" s="53">
        <v>0</v>
      </c>
      <c r="E59" s="53">
        <v>0</v>
      </c>
      <c r="F59" s="53">
        <v>0</v>
      </c>
      <c r="G59" s="53">
        <v>0</v>
      </c>
      <c r="H59" s="53">
        <v>79137.210000000006</v>
      </c>
      <c r="I59" s="72">
        <v>79137.210000000006</v>
      </c>
    </row>
    <row r="60" spans="2:9" ht="17.149999999999999" customHeight="1">
      <c r="B60" s="55" t="s">
        <v>155</v>
      </c>
      <c r="C60" s="56">
        <v>480132.58200000005</v>
      </c>
      <c r="D60" s="56">
        <v>98613.999000000011</v>
      </c>
      <c r="E60" s="56">
        <v>125610.21400000001</v>
      </c>
      <c r="F60" s="56">
        <v>41399.841</v>
      </c>
      <c r="G60" s="56">
        <v>43812.235999999997</v>
      </c>
      <c r="H60" s="56">
        <v>-80869.675000000032</v>
      </c>
      <c r="I60" s="56">
        <v>708699.19699999981</v>
      </c>
    </row>
  </sheetData>
  <mergeCells count="3">
    <mergeCell ref="A31:A37"/>
    <mergeCell ref="C3:E3"/>
    <mergeCell ref="B13:I13"/>
  </mergeCells>
  <pageMargins left="0.70866141732283472" right="0.78740157480314965" top="0.74803149606299213" bottom="0.74803149606299213" header="0.31496062992125984" footer="0.31496062992125984"/>
  <pageSetup fitToWidth="5" fitToHeight="9"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22"/>
  <sheetViews>
    <sheetView showGridLines="0" zoomScale="90" zoomScaleNormal="90" workbookViewId="0">
      <selection activeCell="G13" sqref="G13"/>
    </sheetView>
  </sheetViews>
  <sheetFormatPr baseColWidth="10" defaultColWidth="10.81640625" defaultRowHeight="14.5"/>
  <cols>
    <col min="1" max="1" width="1.7265625" style="94" customWidth="1"/>
    <col min="2" max="2" width="30.26953125" style="94" customWidth="1"/>
    <col min="3" max="4" width="12.7265625" style="94" customWidth="1"/>
    <col min="5" max="5" width="9.7265625" style="94" customWidth="1"/>
    <col min="6" max="6" width="0.81640625" style="94" customWidth="1"/>
    <col min="7" max="7" width="12.7265625" style="94" customWidth="1"/>
    <col min="8" max="8" width="12.26953125" style="94" customWidth="1"/>
    <col min="9" max="9" width="10.81640625" style="94" bestFit="1" customWidth="1"/>
    <col min="10" max="10" width="5" style="94" customWidth="1"/>
    <col min="11" max="11" width="25.6328125" style="94" customWidth="1"/>
    <col min="12" max="13" width="15.6328125" style="94" bestFit="1" customWidth="1"/>
    <col min="14" max="14" width="11.36328125" style="94" customWidth="1"/>
    <col min="15" max="15" width="0.81640625" style="94" customWidth="1"/>
    <col min="16" max="16" width="12.7265625" style="94" customWidth="1"/>
    <col min="17" max="17" width="12.26953125" style="94" bestFit="1" customWidth="1"/>
    <col min="18" max="16384" width="10.81640625" style="94"/>
  </cols>
  <sheetData>
    <row r="1" spans="1:18" ht="5.15" customHeight="1"/>
    <row r="2" spans="1:18" s="95" customFormat="1" ht="20.149999999999999" customHeight="1">
      <c r="B2" s="323" t="s">
        <v>21</v>
      </c>
      <c r="E2" s="96"/>
      <c r="F2" s="97"/>
      <c r="G2" s="123"/>
      <c r="K2" s="98"/>
      <c r="N2" s="96"/>
      <c r="O2" s="97"/>
    </row>
    <row r="3" spans="1:18" ht="5.15" customHeight="1"/>
    <row r="4" spans="1:18" ht="34.5" customHeight="1">
      <c r="B4" s="324" t="s">
        <v>173</v>
      </c>
      <c r="C4" s="365" t="s">
        <v>22</v>
      </c>
      <c r="D4" s="365"/>
      <c r="E4" s="365"/>
      <c r="F4" s="99"/>
      <c r="G4" s="365" t="s">
        <v>23</v>
      </c>
      <c r="H4" s="365"/>
      <c r="I4" s="365"/>
      <c r="K4" s="325" t="s">
        <v>196</v>
      </c>
      <c r="L4" s="365" t="s">
        <v>22</v>
      </c>
      <c r="M4" s="365"/>
      <c r="N4" s="365"/>
      <c r="O4" s="99"/>
      <c r="P4" s="365" t="s">
        <v>23</v>
      </c>
      <c r="Q4" s="365"/>
      <c r="R4" s="365"/>
    </row>
    <row r="5" spans="1:18" ht="17.149999999999999" customHeight="1">
      <c r="B5" s="100" t="s">
        <v>136</v>
      </c>
      <c r="C5" s="101" t="s">
        <v>183</v>
      </c>
      <c r="D5" s="101" t="s">
        <v>135</v>
      </c>
      <c r="E5" s="101" t="s">
        <v>137</v>
      </c>
      <c r="F5" s="102"/>
      <c r="G5" s="101" t="str">
        <f>C5</f>
        <v>2T23</v>
      </c>
      <c r="H5" s="101" t="str">
        <f>D5</f>
        <v>2T22</v>
      </c>
      <c r="I5" s="101" t="s">
        <v>138</v>
      </c>
      <c r="K5" s="100" t="s">
        <v>136</v>
      </c>
      <c r="L5" s="101" t="s">
        <v>184</v>
      </c>
      <c r="M5" s="101" t="s">
        <v>152</v>
      </c>
      <c r="N5" s="101" t="s">
        <v>137</v>
      </c>
      <c r="O5" s="102"/>
      <c r="P5" s="101" t="s">
        <v>184</v>
      </c>
      <c r="Q5" s="101" t="s">
        <v>152</v>
      </c>
      <c r="R5" s="101" t="s">
        <v>138</v>
      </c>
    </row>
    <row r="6" spans="1:18" s="105" customFormat="1" ht="17.149999999999999" customHeight="1">
      <c r="A6" s="94"/>
      <c r="B6" s="103" t="s">
        <v>139</v>
      </c>
      <c r="C6" s="50">
        <v>357689.20721158956</v>
      </c>
      <c r="D6" s="50">
        <v>360151.43894867139</v>
      </c>
      <c r="E6" s="51">
        <v>-6.8366566693983666E-3</v>
      </c>
      <c r="F6" s="51" t="e">
        <v>#REF!</v>
      </c>
      <c r="G6" s="50">
        <v>358991.39196789492</v>
      </c>
      <c r="H6" s="50">
        <v>338983.46474127378</v>
      </c>
      <c r="I6" s="51">
        <v>5.9023313251848508E-2</v>
      </c>
      <c r="J6" s="94"/>
      <c r="K6" s="103" t="s">
        <v>139</v>
      </c>
      <c r="L6" s="50">
        <v>663791.2671707971</v>
      </c>
      <c r="M6" s="50">
        <v>648056.59844024992</v>
      </c>
      <c r="N6" s="51">
        <v>2.4279775514079338E-2</v>
      </c>
      <c r="O6" s="104"/>
      <c r="P6" s="50">
        <v>667616.36933951266</v>
      </c>
      <c r="Q6" s="50">
        <v>628718.65594102978</v>
      </c>
      <c r="R6" s="51">
        <v>6.1868234751620399E-2</v>
      </c>
    </row>
    <row r="7" spans="1:18" s="105" customFormat="1" ht="17.149999999999999" customHeight="1">
      <c r="A7" s="94"/>
      <c r="B7" s="103" t="s">
        <v>140</v>
      </c>
      <c r="C7" s="50">
        <v>3096633.1184844929</v>
      </c>
      <c r="D7" s="50">
        <v>2897866.5635128794</v>
      </c>
      <c r="E7" s="51">
        <v>6.8590651299921479E-2</v>
      </c>
      <c r="F7" s="51" t="e">
        <v>#REF!</v>
      </c>
      <c r="G7" s="50">
        <v>3107906.5602363306</v>
      </c>
      <c r="H7" s="50">
        <v>2727543.8657833198</v>
      </c>
      <c r="I7" s="51">
        <v>0.13945245729119549</v>
      </c>
      <c r="J7" s="94"/>
      <c r="K7" s="103" t="s">
        <v>140</v>
      </c>
      <c r="L7" s="50">
        <v>6154437.9643613966</v>
      </c>
      <c r="M7" s="50">
        <v>5472166.5661191493</v>
      </c>
      <c r="N7" s="51">
        <v>0.12468030532303631</v>
      </c>
      <c r="O7" s="104"/>
      <c r="P7" s="50">
        <v>6189902.9594117869</v>
      </c>
      <c r="Q7" s="50">
        <v>5308877.6764504733</v>
      </c>
      <c r="R7" s="51">
        <v>0.16595320831546623</v>
      </c>
    </row>
    <row r="8" spans="1:18" s="105" customFormat="1" ht="17.149999999999999" customHeight="1">
      <c r="A8" s="94"/>
      <c r="B8" s="103" t="s">
        <v>194</v>
      </c>
      <c r="C8" s="50">
        <v>150261.30130391728</v>
      </c>
      <c r="D8" s="50">
        <v>146797.51853844934</v>
      </c>
      <c r="E8" s="51">
        <v>2.3595649299485322E-2</v>
      </c>
      <c r="F8" s="51" t="e">
        <v>#REF!</v>
      </c>
      <c r="G8" s="50">
        <v>150808.33479577443</v>
      </c>
      <c r="H8" s="50">
        <v>138169.46447540633</v>
      </c>
      <c r="I8" s="51">
        <v>9.1473686811732291E-2</v>
      </c>
      <c r="J8" s="94"/>
      <c r="K8" s="103" t="s">
        <v>194</v>
      </c>
      <c r="L8" s="50">
        <v>289538.1524678056</v>
      </c>
      <c r="M8" s="50">
        <v>270047.70444060076</v>
      </c>
      <c r="N8" s="51">
        <v>7.217409260181995E-2</v>
      </c>
      <c r="O8" s="104"/>
      <c r="P8" s="50">
        <v>291206.61824869923</v>
      </c>
      <c r="Q8" s="50">
        <v>261989.50860849675</v>
      </c>
      <c r="R8" s="51">
        <v>0.1115201513044668</v>
      </c>
    </row>
    <row r="9" spans="1:18" ht="17.149999999999999" customHeight="1">
      <c r="B9" s="106" t="s">
        <v>141</v>
      </c>
      <c r="C9" s="107">
        <v>3604583.6269999999</v>
      </c>
      <c r="D9" s="107">
        <v>3404815.5210000002</v>
      </c>
      <c r="E9" s="108">
        <v>5.8672226077413958E-2</v>
      </c>
      <c r="F9" s="108" t="e">
        <v>#REF!</v>
      </c>
      <c r="G9" s="107">
        <v>3617706.287</v>
      </c>
      <c r="H9" s="107">
        <v>3204696.7949999999</v>
      </c>
      <c r="I9" s="108">
        <v>0.12887630824993535</v>
      </c>
      <c r="K9" s="106" t="s">
        <v>141</v>
      </c>
      <c r="L9" s="107">
        <v>7107767.3839999996</v>
      </c>
      <c r="M9" s="107">
        <v>6390270.8689999999</v>
      </c>
      <c r="N9" s="108">
        <v>0.11227951517370949</v>
      </c>
      <c r="O9" s="110"/>
      <c r="P9" s="107">
        <v>7148725.9469999988</v>
      </c>
      <c r="Q9" s="107">
        <v>6199585.841</v>
      </c>
      <c r="R9" s="108">
        <v>0.15309734074863646</v>
      </c>
    </row>
    <row r="10" spans="1:18" ht="17.149999999999999" customHeight="1">
      <c r="B10" s="69" t="s">
        <v>142</v>
      </c>
      <c r="C10" s="50">
        <v>1059494.699</v>
      </c>
      <c r="D10" s="50">
        <v>964124.01100000041</v>
      </c>
      <c r="E10" s="51">
        <v>9.8919523745788718E-2</v>
      </c>
      <c r="F10" s="51" t="e">
        <v>#REF!</v>
      </c>
      <c r="G10" s="50">
        <v>1096807.9569999999</v>
      </c>
      <c r="H10" s="50">
        <v>917762.4879999999</v>
      </c>
      <c r="I10" s="51">
        <v>0.19508911220612024</v>
      </c>
      <c r="K10" s="69" t="s">
        <v>142</v>
      </c>
      <c r="L10" s="50">
        <v>2075185.466</v>
      </c>
      <c r="M10" s="50">
        <v>1825455.1090000002</v>
      </c>
      <c r="N10" s="51">
        <f t="shared" ref="N10" si="0">+L10/M10-1</f>
        <v>0.13680443620265437</v>
      </c>
      <c r="O10" s="104"/>
      <c r="P10" s="50">
        <v>2152172.6769999992</v>
      </c>
      <c r="Q10" s="50">
        <v>2152172.6769999992</v>
      </c>
      <c r="R10" s="50">
        <v>2152172.6769999992</v>
      </c>
    </row>
    <row r="11" spans="1:18" ht="17.149999999999999" customHeight="1">
      <c r="B11" s="111" t="s">
        <v>24</v>
      </c>
      <c r="C11" s="112">
        <v>0.29392984284339924</v>
      </c>
      <c r="D11" s="112">
        <v>0.28316483082667443</v>
      </c>
      <c r="E11" s="112" t="s">
        <v>215</v>
      </c>
      <c r="F11" s="112" t="e">
        <v>#REF!</v>
      </c>
      <c r="G11" s="112">
        <v>0.30317772367019136</v>
      </c>
      <c r="H11" s="112">
        <v>0.28638044305217958</v>
      </c>
      <c r="I11" s="112" t="s">
        <v>216</v>
      </c>
      <c r="K11" s="111" t="s">
        <v>24</v>
      </c>
      <c r="L11" s="113">
        <v>0.29196023925478543</v>
      </c>
      <c r="M11" s="113">
        <v>0.28566161692073339</v>
      </c>
      <c r="N11" s="113" t="s">
        <v>213</v>
      </c>
      <c r="O11" s="114"/>
      <c r="P11" s="113">
        <v>0.30105681669097556</v>
      </c>
      <c r="Q11" s="113">
        <v>0.2905697122679779</v>
      </c>
      <c r="R11" s="113" t="s">
        <v>211</v>
      </c>
    </row>
    <row r="12" spans="1:18" ht="17.149999999999999" customHeight="1">
      <c r="B12" s="69" t="s">
        <v>128</v>
      </c>
      <c r="C12" s="50">
        <v>-831621.37399999995</v>
      </c>
      <c r="D12" s="50">
        <v>-713476.61800000002</v>
      </c>
      <c r="E12" s="51">
        <v>0.16559022821403779</v>
      </c>
      <c r="F12" s="51" t="e">
        <v>#REF!</v>
      </c>
      <c r="G12" s="50">
        <v>-827975.57699999993</v>
      </c>
      <c r="H12" s="50">
        <v>-653944.326</v>
      </c>
      <c r="I12" s="51">
        <v>0.26612548512271972</v>
      </c>
      <c r="K12" s="69" t="s">
        <v>128</v>
      </c>
      <c r="L12" s="50">
        <v>-1619918.5490000001</v>
      </c>
      <c r="M12" s="50">
        <v>-1316291.827</v>
      </c>
      <c r="N12" s="51">
        <v>0.23066824223318694</v>
      </c>
      <c r="O12" s="104"/>
      <c r="P12" s="50">
        <v>-1615172.4890000001</v>
      </c>
      <c r="Q12" s="50">
        <v>-1251782.9480000001</v>
      </c>
      <c r="R12" s="51">
        <v>0.29029756443047505</v>
      </c>
    </row>
    <row r="13" spans="1:18" ht="17.149999999999999" customHeight="1">
      <c r="B13" s="111" t="s">
        <v>143</v>
      </c>
      <c r="C13" s="112">
        <v>-0.2307121876076812</v>
      </c>
      <c r="D13" s="112">
        <v>-0.20954927325708697</v>
      </c>
      <c r="E13" s="112" t="s">
        <v>219</v>
      </c>
      <c r="F13" s="112" t="e">
        <v>#REF!</v>
      </c>
      <c r="G13" s="112">
        <v>-0.22886755068405584</v>
      </c>
      <c r="H13" s="112">
        <v>-0.20405809592354898</v>
      </c>
      <c r="I13" s="112" t="s">
        <v>220</v>
      </c>
      <c r="K13" s="111" t="s">
        <v>143</v>
      </c>
      <c r="L13" s="113">
        <f>+L12/L9</f>
        <v>-0.2279082110433906</v>
      </c>
      <c r="M13" s="113">
        <f>+M12/M9</f>
        <v>-0.20598372963898851</v>
      </c>
      <c r="N13" s="113" t="str">
        <f>+CONCATENATE(ROUND((L13-M13)*10000,0)," ","bps")</f>
        <v>-219 bps</v>
      </c>
      <c r="O13" s="114"/>
      <c r="P13" s="113">
        <f>+P12/P9</f>
        <v>-0.22593851001909171</v>
      </c>
      <c r="Q13" s="113">
        <f>+Q12/Q9</f>
        <v>-0.20191396330405292</v>
      </c>
      <c r="R13" s="113" t="str">
        <f>+CONCATENATE(ROUND((P13-Q13)*10000,0)," ","bps")</f>
        <v>-240 bps</v>
      </c>
    </row>
    <row r="14" spans="1:18" ht="17.149999999999999" customHeight="1">
      <c r="B14" s="106" t="s">
        <v>144</v>
      </c>
      <c r="C14" s="107">
        <v>229389.14500000008</v>
      </c>
      <c r="D14" s="107">
        <v>206426.98800000039</v>
      </c>
      <c r="E14" s="108">
        <v>0.11123621587696486</v>
      </c>
      <c r="F14" s="108" t="e">
        <v>#REF!</v>
      </c>
      <c r="G14" s="107">
        <v>265159.22400000005</v>
      </c>
      <c r="H14" s="107">
        <v>220122.33099999989</v>
      </c>
      <c r="I14" s="108">
        <v>0.2045993825133543</v>
      </c>
      <c r="K14" s="106" t="s">
        <v>144</v>
      </c>
      <c r="L14" s="109">
        <v>471538.25199999986</v>
      </c>
      <c r="M14" s="109">
        <v>491823.54800000013</v>
      </c>
      <c r="N14" s="117">
        <v>-4.1245068648075867E-2</v>
      </c>
      <c r="O14" s="110"/>
      <c r="P14" s="109">
        <v>545196.4319999991</v>
      </c>
      <c r="Q14" s="109">
        <v>532897.56599999976</v>
      </c>
      <c r="R14" s="117">
        <v>2.3079230952988361E-2</v>
      </c>
    </row>
    <row r="15" spans="1:18" ht="17.149999999999999" customHeight="1">
      <c r="B15" s="111" t="s">
        <v>145</v>
      </c>
      <c r="C15" s="115">
        <v>-120217.58700000001</v>
      </c>
      <c r="D15" s="115">
        <v>-190915.43300000002</v>
      </c>
      <c r="E15" s="112">
        <v>-0.37030974861000365</v>
      </c>
      <c r="F15" s="112" t="e">
        <v>#REF!</v>
      </c>
      <c r="G15" s="115">
        <v>-132913.54</v>
      </c>
      <c r="H15" s="115">
        <v>-193073.18200000003</v>
      </c>
      <c r="I15" s="112">
        <v>-0.31158984058179562</v>
      </c>
      <c r="K15" s="111" t="s">
        <v>145</v>
      </c>
      <c r="L15" s="116">
        <v>-209729.217</v>
      </c>
      <c r="M15" s="116">
        <v>-234977.40399999998</v>
      </c>
      <c r="N15" s="113">
        <v>-0.10744942522218004</v>
      </c>
      <c r="O15" s="114"/>
      <c r="P15" s="116">
        <v>-236576.49700000003</v>
      </c>
      <c r="Q15" s="116">
        <v>-249644.83</v>
      </c>
      <c r="R15" s="113">
        <v>-5.2347701332328689E-2</v>
      </c>
    </row>
    <row r="16" spans="1:18" ht="17.149999999999999" customHeight="1">
      <c r="B16" s="69" t="s">
        <v>146</v>
      </c>
      <c r="C16" s="50">
        <v>-46473.972999999998</v>
      </c>
      <c r="D16" s="50">
        <v>-26823.473000000002</v>
      </c>
      <c r="E16" s="51">
        <v>0.73258597050426677</v>
      </c>
      <c r="F16" s="51" t="e">
        <v>#REF!</v>
      </c>
      <c r="G16" s="50">
        <v>10795.634</v>
      </c>
      <c r="H16" s="50">
        <v>27334.733999999997</v>
      </c>
      <c r="I16" s="51">
        <v>-0.60505801885615562</v>
      </c>
      <c r="K16" s="69" t="s">
        <v>146</v>
      </c>
      <c r="L16" s="50">
        <v>-123230.86599999999</v>
      </c>
      <c r="M16" s="50">
        <v>-116323.704</v>
      </c>
      <c r="N16" s="51">
        <v>5.9378800386205022E-2</v>
      </c>
      <c r="O16" s="104"/>
      <c r="P16" s="50">
        <v>-9561.8269999999939</v>
      </c>
      <c r="Q16" s="50">
        <v>-24936.627</v>
      </c>
      <c r="R16" s="51">
        <v>-0.6165549173911935</v>
      </c>
    </row>
    <row r="17" spans="1:18" ht="17.149999999999999" customHeight="1">
      <c r="B17" s="69" t="s">
        <v>147</v>
      </c>
      <c r="C17" s="50">
        <v>62697.585000000065</v>
      </c>
      <c r="D17" s="50">
        <v>-11311.91799999963</v>
      </c>
      <c r="E17" s="51">
        <v>-6.5426131094657967</v>
      </c>
      <c r="F17" s="51" t="e">
        <v>#REF!</v>
      </c>
      <c r="G17" s="50">
        <v>143041.31800000003</v>
      </c>
      <c r="H17" s="50">
        <v>54383.882999999856</v>
      </c>
      <c r="I17" s="51">
        <v>1.6302152422621314</v>
      </c>
      <c r="K17" s="69" t="s">
        <v>147</v>
      </c>
      <c r="L17" s="50">
        <v>109015.91499999999</v>
      </c>
      <c r="M17" s="50">
        <v>122382.288</v>
      </c>
      <c r="N17" s="51">
        <v>-0.10921819830660473</v>
      </c>
      <c r="O17" s="104"/>
      <c r="P17" s="50">
        <v>269509.174</v>
      </c>
      <c r="Q17" s="50">
        <v>240136.636</v>
      </c>
      <c r="R17" s="51">
        <v>0.12231593849761424</v>
      </c>
    </row>
    <row r="18" spans="1:18" ht="17.149999999999999" customHeight="1">
      <c r="B18" s="106" t="s">
        <v>148</v>
      </c>
      <c r="C18" s="107">
        <v>348143.40700000001</v>
      </c>
      <c r="D18" s="107">
        <v>321045.44300000003</v>
      </c>
      <c r="E18" s="108">
        <v>8.4405384318132048E-2</v>
      </c>
      <c r="F18" s="108" t="e">
        <v>#REF!</v>
      </c>
      <c r="G18" s="107">
        <v>379689.38500000001</v>
      </c>
      <c r="H18" s="107">
        <v>324019.55700000003</v>
      </c>
      <c r="I18" s="108">
        <v>0.17181008614242366</v>
      </c>
      <c r="K18" s="106" t="s">
        <v>148</v>
      </c>
      <c r="L18" s="109">
        <v>688313.16299999994</v>
      </c>
      <c r="M18" s="109">
        <v>685585.93099999998</v>
      </c>
      <c r="N18" s="117">
        <v>3.977957943247068E-3</v>
      </c>
      <c r="O18" s="110"/>
      <c r="P18" s="109">
        <v>751107.91899999999</v>
      </c>
      <c r="Q18" s="109">
        <v>708699.19700000004</v>
      </c>
      <c r="R18" s="117">
        <v>5.9840228660510197E-2</v>
      </c>
    </row>
    <row r="19" spans="1:18" ht="17.149999999999999" customHeight="1">
      <c r="B19" s="106" t="s">
        <v>149</v>
      </c>
      <c r="C19" s="108">
        <v>9.6583528924740356E-2</v>
      </c>
      <c r="D19" s="108">
        <v>9.4291582325056023E-2</v>
      </c>
      <c r="E19" s="108" t="s">
        <v>217</v>
      </c>
      <c r="F19" s="108" t="e">
        <v>#REF!</v>
      </c>
      <c r="G19" s="108">
        <v>0.10495307105620762</v>
      </c>
      <c r="H19" s="108">
        <v>0.10110771087783986</v>
      </c>
      <c r="I19" s="108" t="s">
        <v>218</v>
      </c>
      <c r="K19" s="106" t="s">
        <v>149</v>
      </c>
      <c r="L19" s="117">
        <v>9.6839573640160645E-2</v>
      </c>
      <c r="M19" s="117">
        <v>0.10728589523894248</v>
      </c>
      <c r="N19" s="117" t="s">
        <v>214</v>
      </c>
      <c r="O19" s="110"/>
      <c r="P19" s="117">
        <v>0.10506878072661416</v>
      </c>
      <c r="Q19" s="117">
        <v>0.11431395825074761</v>
      </c>
      <c r="R19" s="117" t="s">
        <v>212</v>
      </c>
    </row>
    <row r="20" spans="1:18" ht="13" customHeight="1">
      <c r="C20" s="118"/>
      <c r="D20" s="118"/>
      <c r="E20" s="119"/>
      <c r="F20" s="119"/>
      <c r="G20" s="118"/>
      <c r="H20" s="118"/>
      <c r="I20" s="119"/>
      <c r="K20" s="94" t="s">
        <v>150</v>
      </c>
      <c r="L20" s="118"/>
      <c r="M20" s="118"/>
      <c r="N20" s="119"/>
      <c r="O20" s="119"/>
      <c r="P20" s="118"/>
      <c r="Q20" s="118"/>
      <c r="R20" s="119"/>
    </row>
    <row r="21" spans="1:18" s="120" customFormat="1" ht="14.5" customHeight="1">
      <c r="A21" s="94"/>
      <c r="B21" s="94" t="s">
        <v>207</v>
      </c>
      <c r="C21" s="94"/>
      <c r="D21" s="94"/>
      <c r="E21" s="94"/>
      <c r="F21" s="94"/>
      <c r="G21" s="94"/>
      <c r="H21" s="94"/>
      <c r="I21" s="94"/>
      <c r="J21" s="94"/>
      <c r="K21" s="94"/>
      <c r="L21" s="94"/>
      <c r="M21" s="94"/>
      <c r="N21" s="94"/>
      <c r="O21" s="94"/>
      <c r="P21" s="94"/>
      <c r="Q21" s="94"/>
      <c r="R21" s="94"/>
    </row>
    <row r="22" spans="1:18">
      <c r="B22" s="94" t="s">
        <v>195</v>
      </c>
    </row>
  </sheetData>
  <mergeCells count="4">
    <mergeCell ref="C4:E4"/>
    <mergeCell ref="G4:I4"/>
    <mergeCell ref="L4:N4"/>
    <mergeCell ref="P4:R4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P51"/>
  <sheetViews>
    <sheetView showGridLines="0" zoomScale="80" zoomScaleNormal="80" workbookViewId="0">
      <selection activeCell="G13" sqref="G13"/>
    </sheetView>
  </sheetViews>
  <sheetFormatPr baseColWidth="10" defaultColWidth="11.453125" defaultRowHeight="14.5"/>
  <cols>
    <col min="1" max="1" width="0.81640625" style="132" customWidth="1"/>
    <col min="2" max="2" width="47.54296875" style="183" customWidth="1"/>
    <col min="3" max="4" width="13.6328125" style="132" bestFit="1" customWidth="1"/>
    <col min="5" max="5" width="8.54296875" style="132" customWidth="1"/>
    <col min="6" max="6" width="0.81640625" style="132" customWidth="1"/>
    <col min="7" max="10" width="12.7265625" style="132" customWidth="1"/>
    <col min="11" max="11" width="0.81640625" style="132" customWidth="1"/>
    <col min="12" max="13" width="13.6328125" style="132" bestFit="1" customWidth="1"/>
    <col min="14" max="14" width="12.54296875" style="132" bestFit="1" customWidth="1"/>
    <col min="15" max="15" width="18.26953125" style="132" bestFit="1" customWidth="1"/>
    <col min="16" max="16384" width="11.453125" style="132"/>
  </cols>
  <sheetData>
    <row r="2" spans="1:16" s="58" customFormat="1" ht="23.5">
      <c r="A2" s="59"/>
      <c r="B2" s="304" t="s">
        <v>25</v>
      </c>
      <c r="C2" s="326"/>
      <c r="D2" s="326"/>
      <c r="E2" s="326"/>
      <c r="F2" s="326"/>
      <c r="G2" s="326"/>
    </row>
    <row r="3" spans="1:16" s="128" customFormat="1" ht="18.5">
      <c r="A3" s="125"/>
      <c r="B3" s="366" t="s">
        <v>186</v>
      </c>
      <c r="C3" s="366"/>
      <c r="D3" s="366"/>
      <c r="E3" s="366"/>
      <c r="F3" s="367"/>
      <c r="G3" s="367"/>
      <c r="H3" s="127"/>
      <c r="I3" s="127"/>
      <c r="J3" s="127"/>
      <c r="K3" s="127"/>
      <c r="L3" s="127"/>
      <c r="M3" s="127"/>
    </row>
    <row r="4" spans="1:16" ht="11.25" customHeight="1">
      <c r="A4" s="129"/>
      <c r="B4" s="130"/>
      <c r="C4" s="130"/>
      <c r="D4" s="130"/>
      <c r="E4" s="130"/>
      <c r="F4" s="130"/>
      <c r="G4" s="130"/>
      <c r="H4" s="131"/>
      <c r="I4" s="130"/>
      <c r="J4" s="131"/>
      <c r="K4" s="131"/>
      <c r="L4" s="131"/>
      <c r="M4" s="131"/>
    </row>
    <row r="5" spans="1:16" s="134" customFormat="1" ht="24.75" customHeight="1">
      <c r="A5" s="133"/>
      <c r="B5" s="368" t="s">
        <v>156</v>
      </c>
      <c r="C5" s="373" t="s">
        <v>22</v>
      </c>
      <c r="D5" s="373"/>
      <c r="E5" s="373"/>
      <c r="F5" s="99"/>
      <c r="G5" s="370" t="s">
        <v>187</v>
      </c>
      <c r="H5" s="370"/>
      <c r="I5" s="370" t="s">
        <v>157</v>
      </c>
      <c r="J5" s="370"/>
      <c r="K5" s="99"/>
      <c r="L5" s="371" t="s">
        <v>129</v>
      </c>
      <c r="M5" s="371"/>
      <c r="N5" s="371"/>
    </row>
    <row r="6" spans="1:16" s="134" customFormat="1" ht="17.149999999999999" customHeight="1">
      <c r="A6" s="133"/>
      <c r="B6" s="368"/>
      <c r="C6" s="135" t="s">
        <v>197</v>
      </c>
      <c r="D6" s="136" t="s">
        <v>198</v>
      </c>
      <c r="E6" s="136" t="s">
        <v>26</v>
      </c>
      <c r="F6" s="137"/>
      <c r="G6" s="136" t="s">
        <v>27</v>
      </c>
      <c r="H6" s="136" t="s">
        <v>28</v>
      </c>
      <c r="I6" s="136" t="s">
        <v>27</v>
      </c>
      <c r="J6" s="136" t="s">
        <v>28</v>
      </c>
      <c r="K6" s="137"/>
      <c r="L6" s="136" t="s">
        <v>29</v>
      </c>
      <c r="M6" s="136" t="s">
        <v>30</v>
      </c>
      <c r="N6" s="136" t="s">
        <v>26</v>
      </c>
    </row>
    <row r="7" spans="1:16" s="134" customFormat="1" ht="32.25" customHeight="1">
      <c r="A7" s="133"/>
      <c r="B7" s="369"/>
      <c r="C7" s="101" t="s">
        <v>183</v>
      </c>
      <c r="D7" s="101" t="s">
        <v>135</v>
      </c>
      <c r="E7" s="101" t="s">
        <v>31</v>
      </c>
      <c r="F7" s="102"/>
      <c r="G7" s="101" t="s">
        <v>32</v>
      </c>
      <c r="H7" s="101" t="s">
        <v>33</v>
      </c>
      <c r="I7" s="101" t="s">
        <v>32</v>
      </c>
      <c r="J7" s="101" t="s">
        <v>33</v>
      </c>
      <c r="K7" s="102"/>
      <c r="L7" s="101" t="s">
        <v>183</v>
      </c>
      <c r="M7" s="101" t="s">
        <v>135</v>
      </c>
      <c r="N7" s="101" t="s">
        <v>31</v>
      </c>
    </row>
    <row r="8" spans="1:16" s="141" customFormat="1" ht="17.149999999999999" customHeight="1">
      <c r="A8" s="138"/>
      <c r="B8" s="139" t="s">
        <v>34</v>
      </c>
      <c r="C8" s="189">
        <v>3604583.6269999999</v>
      </c>
      <c r="D8" s="189">
        <v>3404815.5210000002</v>
      </c>
      <c r="E8" s="190">
        <v>5.8672226077413958E-2</v>
      </c>
      <c r="F8" s="190">
        <v>0</v>
      </c>
      <c r="G8" s="189">
        <v>174292.34400000001</v>
      </c>
      <c r="H8" s="189">
        <v>-187415.00399999999</v>
      </c>
      <c r="I8" s="189">
        <v>138031.83600000001</v>
      </c>
      <c r="J8" s="189">
        <v>62086.89</v>
      </c>
      <c r="K8" s="190">
        <v>0</v>
      </c>
      <c r="L8" s="191">
        <v>3617706.287</v>
      </c>
      <c r="M8" s="191">
        <v>3204696.7949999999</v>
      </c>
      <c r="N8" s="190">
        <v>0.12887630824993535</v>
      </c>
    </row>
    <row r="9" spans="1:16" s="141" customFormat="1" ht="17.149999999999999" customHeight="1">
      <c r="A9" s="142"/>
      <c r="B9" s="139" t="s">
        <v>35</v>
      </c>
      <c r="C9" s="189">
        <v>-2545088.9279999998</v>
      </c>
      <c r="D9" s="189">
        <v>-2440691.5099999998</v>
      </c>
      <c r="E9" s="190">
        <v>4.2773704735835416E-2</v>
      </c>
      <c r="F9" s="190">
        <v>0</v>
      </c>
      <c r="G9" s="189">
        <v>-147131.55900000001</v>
      </c>
      <c r="H9" s="189">
        <v>122940.961</v>
      </c>
      <c r="I9" s="189">
        <v>-112207.639</v>
      </c>
      <c r="J9" s="189">
        <v>-41549.563999999998</v>
      </c>
      <c r="K9" s="190">
        <v>0</v>
      </c>
      <c r="L9" s="191">
        <v>-2520898.33</v>
      </c>
      <c r="M9" s="191">
        <v>-2286934.307</v>
      </c>
      <c r="N9" s="190">
        <v>0.10230465400071509</v>
      </c>
    </row>
    <row r="10" spans="1:16" s="141" customFormat="1" ht="17.149999999999999" customHeight="1">
      <c r="A10" s="143"/>
      <c r="B10" s="144" t="s">
        <v>36</v>
      </c>
      <c r="C10" s="145">
        <v>1059494.699</v>
      </c>
      <c r="D10" s="145">
        <v>964124.01100000041</v>
      </c>
      <c r="E10" s="146">
        <v>9.8919523745788718E-2</v>
      </c>
      <c r="F10" s="147">
        <v>0</v>
      </c>
      <c r="G10" s="145">
        <v>27160.785000000003</v>
      </c>
      <c r="H10" s="145">
        <v>-64474.042999999991</v>
      </c>
      <c r="I10" s="145">
        <v>25824.197000000015</v>
      </c>
      <c r="J10" s="145">
        <v>20537.326000000001</v>
      </c>
      <c r="K10" s="147">
        <v>0</v>
      </c>
      <c r="L10" s="145">
        <v>1096807.9569999999</v>
      </c>
      <c r="M10" s="145">
        <v>917762.4879999999</v>
      </c>
      <c r="N10" s="146">
        <v>0.19508911220612024</v>
      </c>
    </row>
    <row r="11" spans="1:16" s="141" customFormat="1" ht="17.149999999999999" customHeight="1">
      <c r="A11" s="148"/>
      <c r="B11" s="144" t="s">
        <v>24</v>
      </c>
      <c r="C11" s="149">
        <v>0.29392984284339924</v>
      </c>
      <c r="D11" s="149">
        <v>0.28316483082667443</v>
      </c>
      <c r="E11" s="146" t="s">
        <v>215</v>
      </c>
      <c r="F11" s="147">
        <v>0</v>
      </c>
      <c r="G11" s="149">
        <v>0.15583464182454279</v>
      </c>
      <c r="H11" s="149">
        <v>0.34401750993212898</v>
      </c>
      <c r="I11" s="149">
        <v>0.18708870176877176</v>
      </c>
      <c r="J11" s="149">
        <v>0.33078361631577941</v>
      </c>
      <c r="K11" s="147">
        <v>0</v>
      </c>
      <c r="L11" s="149">
        <v>0.30317772367019136</v>
      </c>
      <c r="M11" s="149">
        <v>0.28638044305217958</v>
      </c>
      <c r="N11" s="146" t="s">
        <v>216</v>
      </c>
    </row>
    <row r="12" spans="1:16" s="141" customFormat="1" ht="17.149999999999999" customHeight="1">
      <c r="A12" s="142"/>
      <c r="B12" s="139" t="s">
        <v>37</v>
      </c>
      <c r="C12" s="189">
        <v>-831621.37399999995</v>
      </c>
      <c r="D12" s="189">
        <v>-713476.61800000002</v>
      </c>
      <c r="E12" s="190">
        <v>0.16559022821403779</v>
      </c>
      <c r="F12" s="190">
        <v>0</v>
      </c>
      <c r="G12" s="189">
        <v>-52407.108999999997</v>
      </c>
      <c r="H12" s="189">
        <v>48761.311999999998</v>
      </c>
      <c r="I12" s="189">
        <v>-42797.188000000002</v>
      </c>
      <c r="J12" s="189">
        <v>-16735.103999999999</v>
      </c>
      <c r="K12" s="190">
        <v>0</v>
      </c>
      <c r="L12" s="191">
        <v>-827975.57699999993</v>
      </c>
      <c r="M12" s="191">
        <v>-653944.326</v>
      </c>
      <c r="N12" s="190">
        <v>0.26612548512271972</v>
      </c>
      <c r="O12" s="150"/>
      <c r="P12" s="151"/>
    </row>
    <row r="13" spans="1:16" s="141" customFormat="1" ht="17.149999999999999" customHeight="1">
      <c r="A13" s="142"/>
      <c r="B13" s="139" t="s">
        <v>38</v>
      </c>
      <c r="C13" s="189">
        <v>-2875.183</v>
      </c>
      <c r="D13" s="189">
        <v>-25514.545999999998</v>
      </c>
      <c r="E13" s="190">
        <v>-0.88731200625713658</v>
      </c>
      <c r="F13" s="190">
        <v>0</v>
      </c>
      <c r="G13" s="189">
        <v>73.183000000000007</v>
      </c>
      <c r="H13" s="189">
        <v>2983.0050000000001</v>
      </c>
      <c r="I13" s="189">
        <v>110.624</v>
      </c>
      <c r="J13" s="189">
        <v>-1954.7080000000001</v>
      </c>
      <c r="K13" s="190">
        <v>0</v>
      </c>
      <c r="L13" s="191">
        <v>-5931.3710000000001</v>
      </c>
      <c r="M13" s="191">
        <v>-23670.462</v>
      </c>
      <c r="N13" s="190">
        <v>-0.74941887488296599</v>
      </c>
    </row>
    <row r="14" spans="1:16" s="141" customFormat="1" ht="17.149999999999999" customHeight="1">
      <c r="A14" s="142"/>
      <c r="B14" s="139" t="s">
        <v>39</v>
      </c>
      <c r="C14" s="189">
        <v>4391.0029999999997</v>
      </c>
      <c r="D14" s="189">
        <v>-18705.859</v>
      </c>
      <c r="E14" s="190" t="s">
        <v>200</v>
      </c>
      <c r="F14" s="190">
        <v>0</v>
      </c>
      <c r="G14" s="189">
        <v>2365.7339999999999</v>
      </c>
      <c r="H14" s="189">
        <v>-232.946</v>
      </c>
      <c r="I14" s="189">
        <v>1253.0129999999999</v>
      </c>
      <c r="J14" s="189">
        <v>66.497</v>
      </c>
      <c r="K14" s="190">
        <v>0</v>
      </c>
      <c r="L14" s="191">
        <v>2258.2149999999997</v>
      </c>
      <c r="M14" s="191">
        <v>-20025.368999999999</v>
      </c>
      <c r="N14" s="190" t="s">
        <v>200</v>
      </c>
    </row>
    <row r="15" spans="1:16" s="141" customFormat="1" ht="17.149999999999999" customHeight="1">
      <c r="A15" s="142"/>
      <c r="B15" s="144" t="s">
        <v>40</v>
      </c>
      <c r="C15" s="145">
        <v>229389.14500000008</v>
      </c>
      <c r="D15" s="145">
        <v>206426.98800000039</v>
      </c>
      <c r="E15" s="146">
        <v>0.11123621587696486</v>
      </c>
      <c r="F15" s="147">
        <v>0</v>
      </c>
      <c r="G15" s="145">
        <v>-22807.406999999992</v>
      </c>
      <c r="H15" s="145">
        <v>-12962.671999999991</v>
      </c>
      <c r="I15" s="145">
        <v>-15609.353999999988</v>
      </c>
      <c r="J15" s="145">
        <v>1914.0110000000016</v>
      </c>
      <c r="K15" s="147">
        <v>0</v>
      </c>
      <c r="L15" s="145">
        <v>265159.22400000005</v>
      </c>
      <c r="M15" s="145">
        <v>220122.33099999989</v>
      </c>
      <c r="N15" s="146">
        <v>0.2045993825133543</v>
      </c>
    </row>
    <row r="16" spans="1:16" s="141" customFormat="1" ht="15.5">
      <c r="A16" s="142"/>
      <c r="B16" s="152" t="s">
        <v>41</v>
      </c>
      <c r="C16" s="192">
        <v>229.09299999999999</v>
      </c>
      <c r="D16" s="192">
        <v>6032.1570000000002</v>
      </c>
      <c r="E16" s="193">
        <v>-0.96202137974857083</v>
      </c>
      <c r="F16" s="193">
        <v>0</v>
      </c>
      <c r="G16" s="192">
        <v>0</v>
      </c>
      <c r="H16" s="192">
        <v>0</v>
      </c>
      <c r="I16" s="192">
        <v>0</v>
      </c>
      <c r="J16" s="192">
        <v>0</v>
      </c>
      <c r="K16" s="193">
        <v>0</v>
      </c>
      <c r="L16" s="194">
        <v>229.09299999999999</v>
      </c>
      <c r="M16" s="194">
        <v>6032.1570000000002</v>
      </c>
      <c r="N16" s="193">
        <v>-0.96202137974857083</v>
      </c>
      <c r="O16" s="154"/>
    </row>
    <row r="17" spans="1:15" s="141" customFormat="1" ht="17.149999999999999" customHeight="1">
      <c r="A17" s="142"/>
      <c r="B17" s="139" t="s">
        <v>42</v>
      </c>
      <c r="C17" s="189">
        <v>-78938.626000000004</v>
      </c>
      <c r="D17" s="189">
        <v>-48287.631999999998</v>
      </c>
      <c r="E17" s="190">
        <v>0.63475868934720192</v>
      </c>
      <c r="F17" s="190">
        <v>0</v>
      </c>
      <c r="G17" s="189">
        <v>11216.673000000001</v>
      </c>
      <c r="H17" s="189">
        <v>762.56799999999998</v>
      </c>
      <c r="I17" s="189">
        <v>14388.147999999999</v>
      </c>
      <c r="J17" s="189">
        <v>775.25199999999995</v>
      </c>
      <c r="K17" s="190">
        <v>0</v>
      </c>
      <c r="L17" s="191">
        <v>-90917.866999999998</v>
      </c>
      <c r="M17" s="191">
        <v>-63451.031999999999</v>
      </c>
      <c r="N17" s="190">
        <v>0.43288239976932141</v>
      </c>
      <c r="O17" s="154"/>
    </row>
    <row r="18" spans="1:15" s="141" customFormat="1" ht="17.149999999999999" customHeight="1">
      <c r="A18" s="142"/>
      <c r="B18" s="139" t="s">
        <v>43</v>
      </c>
      <c r="C18" s="189">
        <v>-22942.353999999999</v>
      </c>
      <c r="D18" s="189">
        <v>-83908.106</v>
      </c>
      <c r="E18" s="190">
        <v>-0.72657762052214592</v>
      </c>
      <c r="F18" s="190">
        <v>0</v>
      </c>
      <c r="G18" s="189">
        <v>-325.06599999999997</v>
      </c>
      <c r="H18" s="189">
        <v>114.11499999999999</v>
      </c>
      <c r="I18" s="189">
        <v>-126.541</v>
      </c>
      <c r="J18" s="189">
        <v>-471.12700000000001</v>
      </c>
      <c r="K18" s="190">
        <v>0</v>
      </c>
      <c r="L18" s="194">
        <v>-22731.403000000002</v>
      </c>
      <c r="M18" s="191">
        <v>-83310.438000000009</v>
      </c>
      <c r="N18" s="190">
        <v>-0.72714819960495225</v>
      </c>
    </row>
    <row r="19" spans="1:15" s="141" customFormat="1" ht="17.149999999999999" customHeight="1">
      <c r="A19" s="142"/>
      <c r="B19" s="139" t="s">
        <v>44</v>
      </c>
      <c r="C19" s="189">
        <v>-18565.7</v>
      </c>
      <c r="D19" s="189">
        <v>-64751.851999999999</v>
      </c>
      <c r="E19" s="190">
        <v>-0.71327924334890058</v>
      </c>
      <c r="F19" s="190">
        <v>0</v>
      </c>
      <c r="G19" s="189">
        <v>2571.886</v>
      </c>
      <c r="H19" s="189">
        <v>-1644.223</v>
      </c>
      <c r="I19" s="189">
        <v>-12727.218999999999</v>
      </c>
      <c r="J19" s="189">
        <v>319.23599999999999</v>
      </c>
      <c r="K19" s="190">
        <v>0</v>
      </c>
      <c r="L19" s="191">
        <v>-19493.362999999998</v>
      </c>
      <c r="M19" s="191">
        <v>-52343.868999999999</v>
      </c>
      <c r="N19" s="190">
        <v>-0.62759032963344763</v>
      </c>
    </row>
    <row r="20" spans="1:15" s="141" customFormat="1" ht="17.149999999999999" customHeight="1">
      <c r="A20" s="142"/>
      <c r="B20" s="144" t="s">
        <v>45</v>
      </c>
      <c r="C20" s="145">
        <v>-120217.58700000001</v>
      </c>
      <c r="D20" s="145">
        <v>-190915.43300000002</v>
      </c>
      <c r="E20" s="146">
        <v>-0.37030974861000365</v>
      </c>
      <c r="F20" s="147">
        <v>0</v>
      </c>
      <c r="G20" s="145">
        <v>13463.493</v>
      </c>
      <c r="H20" s="145">
        <v>-767.54</v>
      </c>
      <c r="I20" s="145">
        <v>1534.3880000000008</v>
      </c>
      <c r="J20" s="145">
        <v>623.36099999999988</v>
      </c>
      <c r="K20" s="147">
        <v>0</v>
      </c>
      <c r="L20" s="145">
        <v>-132913.54</v>
      </c>
      <c r="M20" s="145">
        <v>-193073.18200000003</v>
      </c>
      <c r="N20" s="146">
        <v>-0.31158984058179562</v>
      </c>
    </row>
    <row r="21" spans="1:15" s="141" customFormat="1" ht="17.149999999999999" customHeight="1">
      <c r="A21" s="142"/>
      <c r="B21" s="144" t="s">
        <v>46</v>
      </c>
      <c r="C21" s="145">
        <v>109171.55800000006</v>
      </c>
      <c r="D21" s="145">
        <v>15511.555000000371</v>
      </c>
      <c r="E21" s="146">
        <v>6.0380795477950118</v>
      </c>
      <c r="F21" s="147">
        <v>0</v>
      </c>
      <c r="G21" s="145">
        <v>-9343.9139999999916</v>
      </c>
      <c r="H21" s="145">
        <v>-13730.211999999992</v>
      </c>
      <c r="I21" s="145">
        <v>-14074.965999999988</v>
      </c>
      <c r="J21" s="145">
        <v>2537.3720000000012</v>
      </c>
      <c r="K21" s="147">
        <v>0</v>
      </c>
      <c r="L21" s="145">
        <v>132245.68400000004</v>
      </c>
      <c r="M21" s="145">
        <v>27049.148999999859</v>
      </c>
      <c r="N21" s="146">
        <v>3.8890885254837677</v>
      </c>
    </row>
    <row r="22" spans="1:15" s="141" customFormat="1" ht="17.149999999999999" customHeight="1">
      <c r="A22" s="142"/>
      <c r="B22" s="139" t="s">
        <v>7</v>
      </c>
      <c r="C22" s="189">
        <v>-46473.972999999998</v>
      </c>
      <c r="D22" s="189">
        <v>-26823.473000000002</v>
      </c>
      <c r="E22" s="190">
        <v>0.73258597050426677</v>
      </c>
      <c r="F22" s="190">
        <v>0</v>
      </c>
      <c r="G22" s="189">
        <v>-63461.578999999998</v>
      </c>
      <c r="H22" s="189">
        <v>6191.9719999999998</v>
      </c>
      <c r="I22" s="189">
        <v>-51800.455999999998</v>
      </c>
      <c r="J22" s="189">
        <v>-2357.7510000000002</v>
      </c>
      <c r="K22" s="190">
        <v>0</v>
      </c>
      <c r="L22" s="191">
        <v>10795.634</v>
      </c>
      <c r="M22" s="191">
        <v>27334.733999999997</v>
      </c>
      <c r="N22" s="190">
        <v>-0.60505801885615562</v>
      </c>
    </row>
    <row r="23" spans="1:15" s="141" customFormat="1" ht="17.149999999999999" customHeight="1">
      <c r="A23" s="142"/>
      <c r="B23" s="144" t="s">
        <v>158</v>
      </c>
      <c r="C23" s="145">
        <v>62697.585000000065</v>
      </c>
      <c r="D23" s="145">
        <v>-11311.91799999963</v>
      </c>
      <c r="E23" s="146" t="s">
        <v>200</v>
      </c>
      <c r="F23" s="147">
        <v>0</v>
      </c>
      <c r="G23" s="145">
        <v>-72805.492999999988</v>
      </c>
      <c r="H23" s="145">
        <v>-7538.2399999999925</v>
      </c>
      <c r="I23" s="145">
        <v>-65875.421999999991</v>
      </c>
      <c r="J23" s="145">
        <v>179.621000000001</v>
      </c>
      <c r="K23" s="147">
        <v>0</v>
      </c>
      <c r="L23" s="145">
        <v>143041.31800000003</v>
      </c>
      <c r="M23" s="145">
        <v>54383.882999999856</v>
      </c>
      <c r="N23" s="146">
        <v>1.6302152422621314</v>
      </c>
    </row>
    <row r="24" spans="1:15" s="155" customFormat="1" ht="17.149999999999999" customHeight="1">
      <c r="A24" s="138"/>
      <c r="B24" s="139" t="s">
        <v>159</v>
      </c>
      <c r="C24" s="189">
        <v>48648.688999999998</v>
      </c>
      <c r="D24" s="189">
        <v>-20155.378000000001</v>
      </c>
      <c r="E24" s="190" t="s">
        <v>200</v>
      </c>
      <c r="F24" s="190">
        <v>0</v>
      </c>
      <c r="G24" s="189">
        <v>-72845.217999999993</v>
      </c>
      <c r="H24" s="189">
        <v>-7538.24</v>
      </c>
      <c r="I24" s="189">
        <v>-65853.498000000007</v>
      </c>
      <c r="J24" s="189">
        <v>179.62100000000001</v>
      </c>
      <c r="K24" s="190">
        <v>0</v>
      </c>
      <c r="L24" s="194">
        <v>129032.147</v>
      </c>
      <c r="M24" s="191">
        <v>45518.499000000011</v>
      </c>
      <c r="N24" s="193">
        <v>1.8347188469461608</v>
      </c>
    </row>
    <row r="25" spans="1:15" s="155" customFormat="1" ht="17.149999999999999" customHeight="1">
      <c r="A25" s="138"/>
      <c r="B25" s="152" t="s">
        <v>160</v>
      </c>
      <c r="C25" s="189">
        <v>14048.896000000001</v>
      </c>
      <c r="D25" s="189">
        <v>8843.4599999999991</v>
      </c>
      <c r="E25" s="193">
        <v>0.5886198388413586</v>
      </c>
      <c r="F25" s="193">
        <v>0</v>
      </c>
      <c r="G25" s="189">
        <v>39.725000000000001</v>
      </c>
      <c r="H25" s="189">
        <v>0</v>
      </c>
      <c r="I25" s="189">
        <v>-21.923999999999999</v>
      </c>
      <c r="J25" s="189">
        <v>0</v>
      </c>
      <c r="K25" s="193">
        <v>0</v>
      </c>
      <c r="L25" s="194">
        <v>14009.171</v>
      </c>
      <c r="M25" s="191">
        <v>8865.384</v>
      </c>
      <c r="N25" s="193">
        <v>0.58021028756340387</v>
      </c>
    </row>
    <row r="26" spans="1:15" s="157" customFormat="1" ht="17.149999999999999" customHeight="1">
      <c r="A26" s="143"/>
      <c r="B26" s="156" t="s">
        <v>47</v>
      </c>
      <c r="C26" s="195">
        <v>348143.40700000001</v>
      </c>
      <c r="D26" s="195">
        <v>321045.44300000003</v>
      </c>
      <c r="E26" s="196">
        <v>8.4405384318132048E-2</v>
      </c>
      <c r="F26" s="197">
        <v>0</v>
      </c>
      <c r="G26" s="195">
        <v>-12617.398999999999</v>
      </c>
      <c r="H26" s="195">
        <v>-18928.579000000002</v>
      </c>
      <c r="I26" s="195">
        <v>-7844.93</v>
      </c>
      <c r="J26" s="195">
        <v>4870.8159999999998</v>
      </c>
      <c r="K26" s="197">
        <v>0</v>
      </c>
      <c r="L26" s="195">
        <v>379689.38500000001</v>
      </c>
      <c r="M26" s="195">
        <v>324019.55700000003</v>
      </c>
      <c r="N26" s="196">
        <v>0.17181008614242366</v>
      </c>
    </row>
    <row r="27" spans="1:15" s="141" customFormat="1" ht="17.149999999999999" customHeight="1">
      <c r="A27" s="158"/>
      <c r="B27" s="159" t="s">
        <v>48</v>
      </c>
      <c r="C27" s="198">
        <v>9.6583528924740356E-2</v>
      </c>
      <c r="D27" s="198">
        <v>9.4291582325056023E-2</v>
      </c>
      <c r="E27" s="199" t="s">
        <v>217</v>
      </c>
      <c r="F27" s="200">
        <v>0</v>
      </c>
      <c r="G27" s="198">
        <v>-7.2392158544841184E-2</v>
      </c>
      <c r="H27" s="198">
        <v>0.10099820503165266</v>
      </c>
      <c r="I27" s="198">
        <v>-5.6834207436029467E-2</v>
      </c>
      <c r="J27" s="198">
        <v>7.8451602262571044E-2</v>
      </c>
      <c r="K27" s="200">
        <v>0</v>
      </c>
      <c r="L27" s="198">
        <v>0.10495307105620762</v>
      </c>
      <c r="M27" s="198">
        <v>0.10110771087783986</v>
      </c>
      <c r="N27" s="199" t="s">
        <v>218</v>
      </c>
    </row>
    <row r="28" spans="1:15" s="155" customFormat="1" ht="7" customHeight="1">
      <c r="A28" s="158"/>
      <c r="B28" s="160"/>
      <c r="C28" s="161"/>
      <c r="D28" s="161"/>
      <c r="E28" s="161"/>
      <c r="F28" s="161"/>
      <c r="G28" s="162"/>
      <c r="H28" s="162"/>
      <c r="I28" s="162"/>
      <c r="J28" s="162"/>
      <c r="K28" s="161"/>
      <c r="L28" s="163"/>
      <c r="M28" s="161"/>
      <c r="N28" s="164"/>
    </row>
    <row r="29" spans="1:15" s="155" customFormat="1" ht="17.5" customHeight="1">
      <c r="A29" s="165"/>
      <c r="B29" s="368" t="s">
        <v>156</v>
      </c>
      <c r="C29" s="365" t="s">
        <v>22</v>
      </c>
      <c r="D29" s="365"/>
      <c r="E29" s="365"/>
      <c r="F29" s="99"/>
      <c r="G29" s="372" t="str">
        <f>+G5</f>
        <v>IAS 29 (jun-23)</v>
      </c>
      <c r="H29" s="372"/>
      <c r="I29" s="372" t="str">
        <f>+I5</f>
        <v>IAS 29 (jun-22)</v>
      </c>
      <c r="J29" s="372"/>
      <c r="K29" s="99"/>
      <c r="L29" s="371" t="s">
        <v>129</v>
      </c>
      <c r="M29" s="371"/>
      <c r="N29" s="371"/>
    </row>
    <row r="30" spans="1:15" s="167" customFormat="1" ht="29">
      <c r="A30" s="166"/>
      <c r="B30" s="368"/>
      <c r="C30" s="101" t="s">
        <v>183</v>
      </c>
      <c r="D30" s="101" t="s">
        <v>135</v>
      </c>
      <c r="E30" s="101" t="s">
        <v>31</v>
      </c>
      <c r="F30" s="102"/>
      <c r="G30" s="101" t="s">
        <v>32</v>
      </c>
      <c r="H30" s="101" t="s">
        <v>33</v>
      </c>
      <c r="I30" s="101" t="s">
        <v>32</v>
      </c>
      <c r="J30" s="101" t="s">
        <v>33</v>
      </c>
      <c r="K30" s="102"/>
      <c r="L30" s="101" t="s">
        <v>183</v>
      </c>
      <c r="M30" s="101" t="s">
        <v>135</v>
      </c>
      <c r="N30" s="101" t="s">
        <v>31</v>
      </c>
    </row>
    <row r="31" spans="1:15" s="155" customFormat="1" ht="17.149999999999999" customHeight="1">
      <c r="A31" s="168"/>
      <c r="B31" s="139" t="s">
        <v>49</v>
      </c>
      <c r="C31" s="169">
        <v>-10239.574000000001</v>
      </c>
      <c r="D31" s="170">
        <v>-34264.368000000002</v>
      </c>
      <c r="E31" s="140">
        <v>-0.70115970036277919</v>
      </c>
      <c r="F31" s="140">
        <v>0</v>
      </c>
      <c r="G31" s="170">
        <v>0</v>
      </c>
      <c r="H31" s="170">
        <v>3065.192</v>
      </c>
      <c r="I31" s="170">
        <v>0</v>
      </c>
      <c r="J31" s="170">
        <v>-2001.4570000000001</v>
      </c>
      <c r="K31" s="170">
        <v>0</v>
      </c>
      <c r="L31" s="170">
        <v>-13304.766</v>
      </c>
      <c r="M31" s="170">
        <v>-32262.911000000004</v>
      </c>
      <c r="N31" s="140">
        <v>-0.58761421125328717</v>
      </c>
    </row>
    <row r="32" spans="1:15" s="172" customFormat="1" ht="17.149999999999999" customHeight="1">
      <c r="A32" s="171"/>
      <c r="B32" s="139" t="s">
        <v>50</v>
      </c>
      <c r="C32" s="170">
        <v>4654.8314599999985</v>
      </c>
      <c r="D32" s="170">
        <v>12031.641615</v>
      </c>
      <c r="E32" s="140">
        <v>-0.61311751056507857</v>
      </c>
      <c r="F32" s="140">
        <v>0</v>
      </c>
      <c r="G32" s="170">
        <v>0</v>
      </c>
      <c r="H32" s="170">
        <v>-1393.4126705408169</v>
      </c>
      <c r="I32" s="170">
        <v>0</v>
      </c>
      <c r="J32" s="170">
        <v>702.79461543936998</v>
      </c>
      <c r="K32" s="170">
        <v>0</v>
      </c>
      <c r="L32" s="170">
        <v>6048.2441305408156</v>
      </c>
      <c r="M32" s="170">
        <v>11328.84699956063</v>
      </c>
      <c r="N32" s="153">
        <v>-0.46612006228212044</v>
      </c>
    </row>
    <row r="33" spans="1:14" s="155" customFormat="1" ht="17.149999999999999" customHeight="1">
      <c r="A33" s="138"/>
      <c r="B33" s="144" t="s">
        <v>208</v>
      </c>
      <c r="C33" s="173">
        <v>-5584.742540000002</v>
      </c>
      <c r="D33" s="173">
        <v>-22232.726385000002</v>
      </c>
      <c r="E33" s="146">
        <v>-0.7488053222402844</v>
      </c>
      <c r="F33" s="147">
        <v>0</v>
      </c>
      <c r="G33" s="173">
        <v>0</v>
      </c>
      <c r="H33" s="173">
        <v>1671.7793294591831</v>
      </c>
      <c r="I33" s="173">
        <v>0</v>
      </c>
      <c r="J33" s="173">
        <v>-1298.66238456063</v>
      </c>
      <c r="K33" s="174">
        <v>0</v>
      </c>
      <c r="L33" s="173">
        <v>-7256.521869459184</v>
      </c>
      <c r="M33" s="173">
        <v>-20934.064000439372</v>
      </c>
      <c r="N33" s="146">
        <v>-0.65336296529394</v>
      </c>
    </row>
    <row r="34" spans="1:14" s="155" customFormat="1" ht="16" customHeight="1">
      <c r="A34" s="138"/>
      <c r="C34" s="175"/>
      <c r="D34" s="175"/>
      <c r="E34" s="176"/>
      <c r="F34" s="176"/>
      <c r="G34" s="175"/>
      <c r="H34" s="175"/>
      <c r="I34" s="175"/>
      <c r="J34" s="175"/>
      <c r="M34" s="177"/>
      <c r="N34" s="178"/>
    </row>
    <row r="35" spans="1:14" s="141" customFormat="1" ht="18" customHeight="1">
      <c r="A35" s="143"/>
      <c r="B35" s="155"/>
      <c r="C35" s="155"/>
      <c r="D35" s="155"/>
      <c r="E35" s="155"/>
      <c r="F35" s="155"/>
      <c r="G35" s="155"/>
      <c r="H35" s="155"/>
      <c r="I35" s="155"/>
      <c r="J35" s="155"/>
      <c r="K35" s="155"/>
      <c r="L35" s="155"/>
      <c r="M35" s="143"/>
    </row>
    <row r="36" spans="1:14" s="155" customFormat="1">
      <c r="A36" s="179"/>
      <c r="B36" s="180"/>
      <c r="C36" s="179"/>
      <c r="D36" s="179"/>
      <c r="E36" s="179"/>
      <c r="F36" s="181"/>
      <c r="G36" s="181"/>
      <c r="H36" s="181"/>
      <c r="I36" s="181"/>
      <c r="J36" s="181"/>
      <c r="K36" s="179"/>
      <c r="L36" s="179"/>
      <c r="M36" s="179"/>
    </row>
    <row r="37" spans="1:14">
      <c r="A37" s="182"/>
    </row>
    <row r="38" spans="1:14">
      <c r="A38" s="182"/>
    </row>
    <row r="39" spans="1:14">
      <c r="A39" s="182"/>
    </row>
    <row r="40" spans="1:14">
      <c r="A40" s="182"/>
    </row>
    <row r="41" spans="1:14">
      <c r="A41" s="182"/>
    </row>
    <row r="43" spans="1:14">
      <c r="A43" s="68"/>
      <c r="F43" s="181"/>
      <c r="G43" s="181"/>
      <c r="H43" s="181"/>
      <c r="I43" s="181"/>
      <c r="J43" s="181"/>
    </row>
    <row r="44" spans="1:14">
      <c r="A44" s="68"/>
    </row>
    <row r="45" spans="1:14">
      <c r="A45" s="68"/>
    </row>
    <row r="46" spans="1:14">
      <c r="A46" s="68"/>
    </row>
    <row r="47" spans="1:14">
      <c r="A47" s="68"/>
    </row>
    <row r="48" spans="1:14">
      <c r="A48" s="68"/>
    </row>
    <row r="49" spans="1:10">
      <c r="A49" s="179"/>
    </row>
    <row r="50" spans="1:10">
      <c r="A50" s="68"/>
    </row>
    <row r="51" spans="1:10">
      <c r="A51" s="179"/>
      <c r="F51" s="181"/>
      <c r="G51" s="181"/>
      <c r="H51" s="181"/>
      <c r="I51" s="181"/>
      <c r="J51" s="181"/>
    </row>
  </sheetData>
  <mergeCells count="11">
    <mergeCell ref="B3:G3"/>
    <mergeCell ref="B5:B7"/>
    <mergeCell ref="G5:H5"/>
    <mergeCell ref="L5:N5"/>
    <mergeCell ref="B29:B30"/>
    <mergeCell ref="C29:E29"/>
    <mergeCell ref="G29:H29"/>
    <mergeCell ref="L29:N29"/>
    <mergeCell ref="C5:E5"/>
    <mergeCell ref="I5:J5"/>
    <mergeCell ref="I29:J29"/>
  </mergeCells>
  <pageMargins left="0.70866141732283472" right="0.70866141732283472" top="0.74803149606299213" bottom="0.74803149606299213" header="0.31496062992125984" footer="0.31496062992125984"/>
  <pageSetup paperSize="9" orientation="landscape" horizontalDpi="200" verticalDpi="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07FA41-9F50-434D-BF68-3F5884347A29}">
  <dimension ref="A2:P51"/>
  <sheetViews>
    <sheetView showGridLines="0" zoomScaleNormal="100" workbookViewId="0">
      <selection activeCell="G13" sqref="G13"/>
    </sheetView>
  </sheetViews>
  <sheetFormatPr baseColWidth="10" defaultColWidth="11.453125" defaultRowHeight="14.5"/>
  <cols>
    <col min="1" max="1" width="0.81640625" style="132" customWidth="1"/>
    <col min="2" max="2" width="53.36328125" style="183" customWidth="1"/>
    <col min="3" max="3" width="15.1796875" style="132" customWidth="1"/>
    <col min="4" max="4" width="14.90625" style="132" customWidth="1"/>
    <col min="5" max="5" width="8.54296875" style="132" customWidth="1"/>
    <col min="6" max="6" width="0.81640625" style="132" customWidth="1"/>
    <col min="7" max="10" width="13.453125" style="132" customWidth="1"/>
    <col min="11" max="11" width="0.81640625" style="132" customWidth="1"/>
    <col min="12" max="13" width="12.36328125" style="132" bestFit="1" customWidth="1"/>
    <col min="14" max="14" width="12.453125" style="132" bestFit="1" customWidth="1"/>
    <col min="15" max="15" width="18.26953125" style="132" bestFit="1" customWidth="1"/>
    <col min="16" max="16384" width="11.453125" style="132"/>
  </cols>
  <sheetData>
    <row r="2" spans="1:16" s="58" customFormat="1" ht="23.5">
      <c r="A2" s="59"/>
      <c r="B2" s="304" t="s">
        <v>174</v>
      </c>
      <c r="C2" s="326"/>
      <c r="D2" s="326"/>
      <c r="E2" s="326"/>
      <c r="F2" s="326"/>
      <c r="G2" s="326"/>
    </row>
    <row r="3" spans="1:16" s="128" customFormat="1" ht="18.75" customHeight="1">
      <c r="A3" s="125"/>
      <c r="B3" s="366" t="s">
        <v>186</v>
      </c>
      <c r="C3" s="366"/>
      <c r="D3" s="366"/>
      <c r="E3" s="366"/>
      <c r="F3" s="367"/>
      <c r="G3" s="367"/>
      <c r="H3" s="127"/>
      <c r="I3" s="127"/>
      <c r="J3" s="127"/>
      <c r="K3" s="127"/>
      <c r="L3" s="127"/>
      <c r="M3" s="127"/>
    </row>
    <row r="4" spans="1:16" ht="11.25" customHeight="1">
      <c r="A4" s="129"/>
      <c r="B4" s="130"/>
      <c r="C4" s="130"/>
      <c r="D4" s="130"/>
      <c r="E4" s="130"/>
      <c r="F4" s="130"/>
      <c r="G4" s="130"/>
      <c r="H4" s="131"/>
      <c r="I4" s="130"/>
      <c r="J4" s="131"/>
      <c r="K4" s="131"/>
      <c r="L4" s="131"/>
      <c r="M4" s="131"/>
    </row>
    <row r="5" spans="1:16" s="134" customFormat="1" ht="24.75" customHeight="1">
      <c r="A5" s="133"/>
      <c r="B5" s="374" t="s">
        <v>156</v>
      </c>
      <c r="C5" s="373" t="s">
        <v>22</v>
      </c>
      <c r="D5" s="373"/>
      <c r="E5" s="373"/>
      <c r="F5" s="99"/>
      <c r="G5" s="370" t="s">
        <v>185</v>
      </c>
      <c r="H5" s="370"/>
      <c r="I5" s="370" t="s">
        <v>175</v>
      </c>
      <c r="J5" s="370"/>
      <c r="K5" s="99"/>
      <c r="L5" s="371" t="s">
        <v>129</v>
      </c>
      <c r="M5" s="371"/>
      <c r="N5" s="371"/>
    </row>
    <row r="6" spans="1:16" s="134" customFormat="1" ht="17.149999999999999" customHeight="1">
      <c r="A6" s="133"/>
      <c r="B6" s="374"/>
      <c r="C6" s="184" t="s">
        <v>197</v>
      </c>
      <c r="D6" s="185" t="s">
        <v>198</v>
      </c>
      <c r="E6" s="185" t="s">
        <v>26</v>
      </c>
      <c r="F6" s="186"/>
      <c r="G6" s="185" t="s">
        <v>27</v>
      </c>
      <c r="H6" s="185" t="s">
        <v>28</v>
      </c>
      <c r="I6" s="185" t="s">
        <v>27</v>
      </c>
      <c r="J6" s="185" t="s">
        <v>28</v>
      </c>
      <c r="K6" s="186"/>
      <c r="L6" s="185" t="s">
        <v>29</v>
      </c>
      <c r="M6" s="185" t="s">
        <v>30</v>
      </c>
      <c r="N6" s="185" t="s">
        <v>26</v>
      </c>
    </row>
    <row r="7" spans="1:16" s="134" customFormat="1" ht="32.25" customHeight="1">
      <c r="A7" s="133"/>
      <c r="B7" s="375"/>
      <c r="C7" s="187" t="s">
        <v>184</v>
      </c>
      <c r="D7" s="187" t="s">
        <v>152</v>
      </c>
      <c r="E7" s="187" t="s">
        <v>31</v>
      </c>
      <c r="F7" s="188"/>
      <c r="G7" s="187" t="s">
        <v>32</v>
      </c>
      <c r="H7" s="187" t="s">
        <v>33</v>
      </c>
      <c r="I7" s="187" t="s">
        <v>32</v>
      </c>
      <c r="J7" s="187" t="s">
        <v>33</v>
      </c>
      <c r="K7" s="188"/>
      <c r="L7" s="187" t="s">
        <v>184</v>
      </c>
      <c r="M7" s="187" t="s">
        <v>152</v>
      </c>
      <c r="N7" s="187" t="s">
        <v>31</v>
      </c>
    </row>
    <row r="8" spans="1:16" s="141" customFormat="1" ht="16" customHeight="1">
      <c r="A8" s="138"/>
      <c r="B8" s="139" t="s">
        <v>34</v>
      </c>
      <c r="C8" s="189">
        <v>7107767.3839999996</v>
      </c>
      <c r="D8" s="189">
        <v>6390270.8689999999</v>
      </c>
      <c r="E8" s="201">
        <v>0.11227951517370949</v>
      </c>
      <c r="F8" s="201">
        <v>0</v>
      </c>
      <c r="G8" s="189">
        <v>220268.383</v>
      </c>
      <c r="H8" s="189">
        <v>-261226.946</v>
      </c>
      <c r="I8" s="189">
        <v>169721.177</v>
      </c>
      <c r="J8" s="189">
        <v>20963.850999999999</v>
      </c>
      <c r="K8" s="201">
        <v>0</v>
      </c>
      <c r="L8" s="191">
        <v>7148725.9469999988</v>
      </c>
      <c r="M8" s="191">
        <v>6199585.841</v>
      </c>
      <c r="N8" s="201">
        <v>0.15309734074863646</v>
      </c>
    </row>
    <row r="9" spans="1:16" s="141" customFormat="1" ht="16" customHeight="1">
      <c r="A9" s="142"/>
      <c r="B9" s="139" t="s">
        <v>35</v>
      </c>
      <c r="C9" s="189">
        <v>-5032581.9179999996</v>
      </c>
      <c r="D9" s="189">
        <v>-4564815.76</v>
      </c>
      <c r="E9" s="201">
        <v>0.10247207830355021</v>
      </c>
      <c r="F9" s="201">
        <v>0</v>
      </c>
      <c r="G9" s="189">
        <v>-206291.35699999999</v>
      </c>
      <c r="H9" s="189">
        <v>170262.709</v>
      </c>
      <c r="I9" s="189">
        <v>-151680.24900000001</v>
      </c>
      <c r="J9" s="189">
        <v>-14961.544</v>
      </c>
      <c r="K9" s="201">
        <v>0</v>
      </c>
      <c r="L9" s="191">
        <v>-4996553.2699999996</v>
      </c>
      <c r="M9" s="191">
        <v>-4398173.9670000002</v>
      </c>
      <c r="N9" s="201">
        <v>0.13605175863658592</v>
      </c>
    </row>
    <row r="10" spans="1:16" s="141" customFormat="1" ht="16" customHeight="1">
      <c r="A10" s="143"/>
      <c r="B10" s="144" t="s">
        <v>36</v>
      </c>
      <c r="C10" s="145">
        <v>2075185.466</v>
      </c>
      <c r="D10" s="145">
        <v>1825455.1090000002</v>
      </c>
      <c r="E10" s="149">
        <v>0.13680443620265437</v>
      </c>
      <c r="F10" s="204">
        <v>0</v>
      </c>
      <c r="G10" s="145">
        <v>13977.026000000013</v>
      </c>
      <c r="H10" s="145">
        <v>-90964.236999999994</v>
      </c>
      <c r="I10" s="145">
        <v>18040.927999999985</v>
      </c>
      <c r="J10" s="145">
        <v>6002.3069999999989</v>
      </c>
      <c r="K10" s="204">
        <v>0</v>
      </c>
      <c r="L10" s="145">
        <v>2152172.6769999992</v>
      </c>
      <c r="M10" s="145">
        <v>1801411.8739999998</v>
      </c>
      <c r="N10" s="149">
        <v>0.19471438379116601</v>
      </c>
    </row>
    <row r="11" spans="1:16" s="141" customFormat="1" ht="16" customHeight="1">
      <c r="A11" s="148"/>
      <c r="B11" s="144" t="s">
        <v>24</v>
      </c>
      <c r="C11" s="149">
        <v>0.29196023925478543</v>
      </c>
      <c r="D11" s="149">
        <v>0.28566161692073339</v>
      </c>
      <c r="E11" s="149" t="s">
        <v>213</v>
      </c>
      <c r="F11" s="204">
        <v>0</v>
      </c>
      <c r="G11" s="149">
        <v>6.3454526744312692E-2</v>
      </c>
      <c r="H11" s="149">
        <v>0.34821919558022929</v>
      </c>
      <c r="I11" s="149">
        <v>0.10629744807862124</v>
      </c>
      <c r="J11" s="149">
        <v>0.28631700349329897</v>
      </c>
      <c r="K11" s="204">
        <v>0</v>
      </c>
      <c r="L11" s="149">
        <v>0.30105681669097556</v>
      </c>
      <c r="M11" s="149">
        <v>0.2905697122679779</v>
      </c>
      <c r="N11" s="149" t="s">
        <v>211</v>
      </c>
    </row>
    <row r="12" spans="1:16" s="141" customFormat="1" ht="16" customHeight="1">
      <c r="A12" s="142"/>
      <c r="B12" s="139" t="s">
        <v>37</v>
      </c>
      <c r="C12" s="189">
        <v>-1619918.5490000001</v>
      </c>
      <c r="D12" s="189">
        <v>-1316291.827</v>
      </c>
      <c r="E12" s="201">
        <v>0.23066824223318694</v>
      </c>
      <c r="F12" s="201">
        <v>0</v>
      </c>
      <c r="G12" s="189">
        <v>-71594.831000000006</v>
      </c>
      <c r="H12" s="189">
        <v>66848.770999999993</v>
      </c>
      <c r="I12" s="189">
        <v>-58549.544999999998</v>
      </c>
      <c r="J12" s="189">
        <v>-5959.3339999999998</v>
      </c>
      <c r="K12" s="201">
        <v>0</v>
      </c>
      <c r="L12" s="191">
        <v>-1615172.4890000001</v>
      </c>
      <c r="M12" s="191">
        <v>-1251782.9480000001</v>
      </c>
      <c r="N12" s="201">
        <v>0.29029756443047505</v>
      </c>
      <c r="O12" s="150"/>
      <c r="P12" s="151"/>
    </row>
    <row r="13" spans="1:16" s="141" customFormat="1" ht="16" customHeight="1">
      <c r="A13" s="142"/>
      <c r="B13" s="139" t="s">
        <v>38</v>
      </c>
      <c r="C13" s="189">
        <v>5643.7290000000003</v>
      </c>
      <c r="D13" s="189">
        <v>-17040.138999999999</v>
      </c>
      <c r="E13" s="201" t="s">
        <v>200</v>
      </c>
      <c r="F13" s="201">
        <v>0</v>
      </c>
      <c r="G13" s="189">
        <v>96.58</v>
      </c>
      <c r="H13" s="189">
        <v>3675.2530000000002</v>
      </c>
      <c r="I13" s="189">
        <v>136.834</v>
      </c>
      <c r="J13" s="189">
        <v>-2075.6080000000002</v>
      </c>
      <c r="K13" s="201">
        <v>0</v>
      </c>
      <c r="L13" s="191">
        <v>1871.8960000000002</v>
      </c>
      <c r="M13" s="191">
        <v>-15101.364999999998</v>
      </c>
      <c r="N13" s="201" t="s">
        <v>200</v>
      </c>
    </row>
    <row r="14" spans="1:16" s="141" customFormat="1" ht="16" customHeight="1">
      <c r="A14" s="142"/>
      <c r="B14" s="139" t="s">
        <v>39</v>
      </c>
      <c r="C14" s="189">
        <v>10627.606</v>
      </c>
      <c r="D14" s="189">
        <v>-299.59500000000003</v>
      </c>
      <c r="E14" s="201" t="s">
        <v>200</v>
      </c>
      <c r="F14" s="201">
        <v>0</v>
      </c>
      <c r="G14" s="189">
        <v>4620.01</v>
      </c>
      <c r="H14" s="189">
        <v>-316.75200000000001</v>
      </c>
      <c r="I14" s="189">
        <v>1251.981</v>
      </c>
      <c r="J14" s="189">
        <v>78.418999999999997</v>
      </c>
      <c r="K14" s="201">
        <v>0</v>
      </c>
      <c r="L14" s="191">
        <v>6324.348</v>
      </c>
      <c r="M14" s="191">
        <v>-1629.9950000000001</v>
      </c>
      <c r="N14" s="201" t="s">
        <v>200</v>
      </c>
    </row>
    <row r="15" spans="1:16" s="141" customFormat="1" ht="16" customHeight="1">
      <c r="A15" s="142"/>
      <c r="B15" s="144" t="s">
        <v>40</v>
      </c>
      <c r="C15" s="145">
        <v>471538.25199999986</v>
      </c>
      <c r="D15" s="145">
        <v>491823.54800000013</v>
      </c>
      <c r="E15" s="149">
        <v>-4.1245068648075867E-2</v>
      </c>
      <c r="F15" s="204">
        <v>0</v>
      </c>
      <c r="G15" s="145">
        <v>-52901.214999999989</v>
      </c>
      <c r="H15" s="145">
        <v>-20756.965</v>
      </c>
      <c r="I15" s="145">
        <v>-39119.802000000011</v>
      </c>
      <c r="J15" s="145">
        <v>-1954.216000000001</v>
      </c>
      <c r="K15" s="204">
        <v>0</v>
      </c>
      <c r="L15" s="145">
        <v>545196.4319999991</v>
      </c>
      <c r="M15" s="145">
        <v>532897.56599999976</v>
      </c>
      <c r="N15" s="149">
        <v>2.3079230952988361E-2</v>
      </c>
    </row>
    <row r="16" spans="1:16" s="141" customFormat="1" ht="15.5">
      <c r="A16" s="142"/>
      <c r="B16" s="152" t="s">
        <v>41</v>
      </c>
      <c r="C16" s="192">
        <v>-7841.3879999999999</v>
      </c>
      <c r="D16" s="192">
        <v>11918.927</v>
      </c>
      <c r="E16" s="202" t="s">
        <v>200</v>
      </c>
      <c r="F16" s="202">
        <v>0</v>
      </c>
      <c r="G16" s="192">
        <v>0</v>
      </c>
      <c r="H16" s="192">
        <v>0</v>
      </c>
      <c r="I16" s="192">
        <v>0</v>
      </c>
      <c r="J16" s="192">
        <v>0</v>
      </c>
      <c r="K16" s="202">
        <v>0</v>
      </c>
      <c r="L16" s="194">
        <v>-7841.3879999999999</v>
      </c>
      <c r="M16" s="194">
        <v>11918.927</v>
      </c>
      <c r="N16" s="202" t="s">
        <v>200</v>
      </c>
      <c r="O16" s="154"/>
    </row>
    <row r="17" spans="1:15" s="141" customFormat="1" ht="16" customHeight="1">
      <c r="A17" s="142"/>
      <c r="B17" s="139" t="s">
        <v>42</v>
      </c>
      <c r="C17" s="189">
        <v>-153903.56</v>
      </c>
      <c r="D17" s="189">
        <v>-93182.430999999997</v>
      </c>
      <c r="E17" s="201">
        <v>0.65163709884323584</v>
      </c>
      <c r="F17" s="201">
        <v>0</v>
      </c>
      <c r="G17" s="189">
        <v>12565.341</v>
      </c>
      <c r="H17" s="189">
        <v>946.88199999999995</v>
      </c>
      <c r="I17" s="189">
        <v>27101.263999999999</v>
      </c>
      <c r="J17" s="189">
        <v>945.13800000000003</v>
      </c>
      <c r="K17" s="201">
        <v>0</v>
      </c>
      <c r="L17" s="191">
        <v>-167415.78300000002</v>
      </c>
      <c r="M17" s="191">
        <v>-121228.833</v>
      </c>
      <c r="N17" s="201">
        <v>0.38098980957772666</v>
      </c>
      <c r="O17" s="154"/>
    </row>
    <row r="18" spans="1:15" s="141" customFormat="1" ht="16" customHeight="1">
      <c r="A18" s="142"/>
      <c r="B18" s="139" t="s">
        <v>43</v>
      </c>
      <c r="C18" s="189">
        <v>-24377.833999999999</v>
      </c>
      <c r="D18" s="189">
        <v>-61827.29</v>
      </c>
      <c r="E18" s="201">
        <v>-0.60571077917210991</v>
      </c>
      <c r="F18" s="201">
        <v>0</v>
      </c>
      <c r="G18" s="189">
        <v>-509.17500000000001</v>
      </c>
      <c r="H18" s="189">
        <v>160.77699999999999</v>
      </c>
      <c r="I18" s="189">
        <v>-166.053</v>
      </c>
      <c r="J18" s="189">
        <v>-463.52300000000002</v>
      </c>
      <c r="K18" s="201">
        <v>0</v>
      </c>
      <c r="L18" s="194">
        <v>-24029.435999999998</v>
      </c>
      <c r="M18" s="191">
        <v>-61197.714</v>
      </c>
      <c r="N18" s="201">
        <v>-0.60734749013664135</v>
      </c>
    </row>
    <row r="19" spans="1:15" s="141" customFormat="1" ht="16" customHeight="1">
      <c r="A19" s="142"/>
      <c r="B19" s="139" t="s">
        <v>44</v>
      </c>
      <c r="C19" s="189">
        <v>-23606.435000000001</v>
      </c>
      <c r="D19" s="189">
        <v>-91886.61</v>
      </c>
      <c r="E19" s="201">
        <v>-0.74309167570770107</v>
      </c>
      <c r="F19" s="201">
        <v>0</v>
      </c>
      <c r="G19" s="189">
        <v>15179.843999999999</v>
      </c>
      <c r="H19" s="189">
        <v>-1496.3889999999999</v>
      </c>
      <c r="I19" s="189">
        <v>-13274.748</v>
      </c>
      <c r="J19" s="189">
        <v>525.34799999999996</v>
      </c>
      <c r="K19" s="201">
        <v>0</v>
      </c>
      <c r="L19" s="191">
        <v>-37289.89</v>
      </c>
      <c r="M19" s="191">
        <v>-79137.209999999992</v>
      </c>
      <c r="N19" s="201">
        <v>-0.5287944823933014</v>
      </c>
    </row>
    <row r="20" spans="1:15" s="141" customFormat="1" ht="16" customHeight="1">
      <c r="A20" s="142"/>
      <c r="B20" s="144" t="s">
        <v>45</v>
      </c>
      <c r="C20" s="145">
        <v>-209729.217</v>
      </c>
      <c r="D20" s="145">
        <v>-234977.40399999998</v>
      </c>
      <c r="E20" s="149">
        <v>-0.10744942522218004</v>
      </c>
      <c r="F20" s="204">
        <v>0</v>
      </c>
      <c r="G20" s="145">
        <v>27236.010000000002</v>
      </c>
      <c r="H20" s="145">
        <v>-388.73</v>
      </c>
      <c r="I20" s="145">
        <v>13660.463</v>
      </c>
      <c r="J20" s="145">
        <v>1006.963</v>
      </c>
      <c r="K20" s="204">
        <v>0</v>
      </c>
      <c r="L20" s="145">
        <v>-236576.49700000003</v>
      </c>
      <c r="M20" s="145">
        <v>-249644.83</v>
      </c>
      <c r="N20" s="149">
        <v>-5.2347701332328689E-2</v>
      </c>
    </row>
    <row r="21" spans="1:15" s="141" customFormat="1" ht="16" customHeight="1">
      <c r="A21" s="142"/>
      <c r="B21" s="144" t="s">
        <v>46</v>
      </c>
      <c r="C21" s="145">
        <v>261809.03499999986</v>
      </c>
      <c r="D21" s="145">
        <v>256846.14400000015</v>
      </c>
      <c r="E21" s="149">
        <v>1.9322427515204188E-2</v>
      </c>
      <c r="F21" s="204">
        <v>0</v>
      </c>
      <c r="G21" s="145">
        <v>-25665.204999999987</v>
      </c>
      <c r="H21" s="145">
        <v>-21145.695</v>
      </c>
      <c r="I21" s="145">
        <v>-25459.339000000011</v>
      </c>
      <c r="J21" s="145">
        <v>-947.25300000000107</v>
      </c>
      <c r="K21" s="204">
        <v>0</v>
      </c>
      <c r="L21" s="145">
        <v>308619.93499999907</v>
      </c>
      <c r="M21" s="145">
        <v>283252.7359999998</v>
      </c>
      <c r="N21" s="149">
        <v>8.9556766011253286E-2</v>
      </c>
    </row>
    <row r="22" spans="1:15" s="141" customFormat="1" ht="16" customHeight="1">
      <c r="A22" s="142"/>
      <c r="B22" s="139" t="s">
        <v>7</v>
      </c>
      <c r="C22" s="189">
        <v>-123230.86599999999</v>
      </c>
      <c r="D22" s="189">
        <v>-116323.704</v>
      </c>
      <c r="E22" s="201">
        <v>5.9378800386205022E-2</v>
      </c>
      <c r="F22" s="201">
        <v>0</v>
      </c>
      <c r="G22" s="189">
        <v>-122638.826</v>
      </c>
      <c r="H22" s="189">
        <v>8969.7870000000003</v>
      </c>
      <c r="I22" s="189">
        <v>-90153.745999999999</v>
      </c>
      <c r="J22" s="189">
        <v>-1233.3309999999999</v>
      </c>
      <c r="K22" s="201">
        <v>0</v>
      </c>
      <c r="L22" s="191">
        <v>-9561.8269999999939</v>
      </c>
      <c r="M22" s="191">
        <v>-24936.627</v>
      </c>
      <c r="N22" s="201">
        <v>-0.6165549173911935</v>
      </c>
    </row>
    <row r="23" spans="1:15" s="141" customFormat="1" ht="16" customHeight="1">
      <c r="A23" s="142"/>
      <c r="B23" s="144" t="s">
        <v>158</v>
      </c>
      <c r="C23" s="145">
        <v>138578.16899999988</v>
      </c>
      <c r="D23" s="145">
        <v>140522.44000000015</v>
      </c>
      <c r="E23" s="149">
        <v>-1.3836017934219402E-2</v>
      </c>
      <c r="F23" s="204">
        <v>0</v>
      </c>
      <c r="G23" s="145">
        <v>-148304.03099999999</v>
      </c>
      <c r="H23" s="145">
        <v>-12175.907999999999</v>
      </c>
      <c r="I23" s="145">
        <v>-115613.08500000001</v>
      </c>
      <c r="J23" s="145">
        <v>-2180.5840000000007</v>
      </c>
      <c r="K23" s="204">
        <v>0</v>
      </c>
      <c r="L23" s="145">
        <v>299058.10799999908</v>
      </c>
      <c r="M23" s="145">
        <v>258316.10899999979</v>
      </c>
      <c r="N23" s="149">
        <v>0.15772147992520025</v>
      </c>
    </row>
    <row r="24" spans="1:15" s="155" customFormat="1" ht="15.5">
      <c r="A24" s="138"/>
      <c r="B24" s="139" t="s">
        <v>159</v>
      </c>
      <c r="C24" s="189">
        <v>109015.91499999999</v>
      </c>
      <c r="D24" s="189">
        <v>122382.288</v>
      </c>
      <c r="E24" s="201">
        <v>-0.10921819830660473</v>
      </c>
      <c r="F24" s="201">
        <v>0</v>
      </c>
      <c r="G24" s="189">
        <v>-148317.351</v>
      </c>
      <c r="H24" s="189">
        <v>-12175.907999999999</v>
      </c>
      <c r="I24" s="189">
        <v>-115573.764</v>
      </c>
      <c r="J24" s="189">
        <v>-2180.5839999999998</v>
      </c>
      <c r="K24" s="201">
        <v>0</v>
      </c>
      <c r="L24" s="194">
        <v>269509.174</v>
      </c>
      <c r="M24" s="191">
        <v>240136.636</v>
      </c>
      <c r="N24" s="202">
        <v>0.12231593849761424</v>
      </c>
    </row>
    <row r="25" spans="1:15" s="155" customFormat="1" ht="15.5">
      <c r="A25" s="138"/>
      <c r="B25" s="152" t="s">
        <v>160</v>
      </c>
      <c r="C25" s="189">
        <v>29562.254000000001</v>
      </c>
      <c r="D25" s="189">
        <v>18140.151999999998</v>
      </c>
      <c r="E25" s="202">
        <v>0.62965856074414384</v>
      </c>
      <c r="F25" s="202">
        <v>0</v>
      </c>
      <c r="G25" s="189">
        <v>13.32</v>
      </c>
      <c r="H25" s="189">
        <v>0</v>
      </c>
      <c r="I25" s="189">
        <v>-39.320999999999998</v>
      </c>
      <c r="J25" s="189">
        <v>0</v>
      </c>
      <c r="K25" s="202">
        <v>0</v>
      </c>
      <c r="L25" s="194">
        <v>29548.934000000001</v>
      </c>
      <c r="M25" s="191">
        <v>18179.472999999998</v>
      </c>
      <c r="N25" s="202">
        <v>0.62540102235086814</v>
      </c>
    </row>
    <row r="26" spans="1:15" s="157" customFormat="1" ht="16" customHeight="1">
      <c r="A26" s="143"/>
      <c r="B26" s="156" t="s">
        <v>47</v>
      </c>
      <c r="C26" s="195">
        <v>688313.16299999994</v>
      </c>
      <c r="D26" s="195">
        <v>685585.93099999998</v>
      </c>
      <c r="E26" s="203">
        <v>3.977957943247068E-3</v>
      </c>
      <c r="F26" s="205">
        <v>0</v>
      </c>
      <c r="G26" s="195">
        <v>-34206.995999999999</v>
      </c>
      <c r="H26" s="195">
        <v>-28587.759999999998</v>
      </c>
      <c r="I26" s="195">
        <v>-23529.187000000002</v>
      </c>
      <c r="J26" s="195">
        <v>415.92099999999999</v>
      </c>
      <c r="K26" s="205">
        <v>0</v>
      </c>
      <c r="L26" s="195">
        <v>751107.91899999999</v>
      </c>
      <c r="M26" s="195">
        <v>708699.19700000004</v>
      </c>
      <c r="N26" s="203">
        <v>5.9840228660510197E-2</v>
      </c>
    </row>
    <row r="27" spans="1:15" s="141" customFormat="1" ht="16" customHeight="1">
      <c r="A27" s="158"/>
      <c r="B27" s="159" t="s">
        <v>48</v>
      </c>
      <c r="C27" s="198">
        <v>9.6839573640160645E-2</v>
      </c>
      <c r="D27" s="198">
        <v>0.10728589523894248</v>
      </c>
      <c r="E27" s="198" t="s">
        <v>214</v>
      </c>
      <c r="F27" s="206">
        <v>0</v>
      </c>
      <c r="G27" s="198">
        <v>-0.15529689524256415</v>
      </c>
      <c r="H27" s="198">
        <v>0.10943648975630561</v>
      </c>
      <c r="I27" s="198">
        <v>-0.13863436146215272</v>
      </c>
      <c r="J27" s="198">
        <v>1.9839913954740471E-2</v>
      </c>
      <c r="K27" s="206">
        <v>0</v>
      </c>
      <c r="L27" s="198">
        <v>0.10506878072661416</v>
      </c>
      <c r="M27" s="198">
        <v>0.11431395825074761</v>
      </c>
      <c r="N27" s="198" t="s">
        <v>212</v>
      </c>
    </row>
    <row r="28" spans="1:15" s="155" customFormat="1" ht="7" customHeight="1">
      <c r="A28" s="158"/>
      <c r="B28" s="139"/>
      <c r="C28" s="201"/>
      <c r="D28" s="201"/>
      <c r="E28" s="201"/>
      <c r="F28" s="201"/>
      <c r="G28" s="327"/>
      <c r="H28" s="327"/>
      <c r="I28" s="327"/>
      <c r="J28" s="327"/>
      <c r="K28" s="201"/>
      <c r="L28" s="328"/>
      <c r="M28" s="201"/>
      <c r="N28" s="201"/>
    </row>
    <row r="29" spans="1:15" s="155" customFormat="1" ht="17.5" customHeight="1">
      <c r="A29" s="165"/>
      <c r="B29" s="374" t="s">
        <v>156</v>
      </c>
      <c r="C29" s="365" t="s">
        <v>22</v>
      </c>
      <c r="D29" s="365"/>
      <c r="E29" s="365"/>
      <c r="F29" s="99"/>
      <c r="G29" s="372" t="s">
        <v>185</v>
      </c>
      <c r="H29" s="372"/>
      <c r="I29" s="372" t="s">
        <v>175</v>
      </c>
      <c r="J29" s="372"/>
      <c r="K29" s="99"/>
      <c r="L29" s="371" t="s">
        <v>129</v>
      </c>
      <c r="M29" s="371"/>
      <c r="N29" s="371"/>
    </row>
    <row r="30" spans="1:15" s="167" customFormat="1" ht="31">
      <c r="A30" s="166"/>
      <c r="B30" s="374"/>
      <c r="C30" s="187" t="s">
        <v>184</v>
      </c>
      <c r="D30" s="187" t="s">
        <v>152</v>
      </c>
      <c r="E30" s="187" t="s">
        <v>31</v>
      </c>
      <c r="F30" s="188"/>
      <c r="G30" s="187" t="s">
        <v>32</v>
      </c>
      <c r="H30" s="187" t="s">
        <v>33</v>
      </c>
      <c r="I30" s="187" t="s">
        <v>32</v>
      </c>
      <c r="J30" s="187" t="s">
        <v>33</v>
      </c>
      <c r="K30" s="188"/>
      <c r="L30" s="187" t="s">
        <v>184</v>
      </c>
      <c r="M30" s="187" t="s">
        <v>152</v>
      </c>
      <c r="N30" s="187" t="s">
        <v>31</v>
      </c>
    </row>
    <row r="31" spans="1:15" s="155" customFormat="1" ht="17.5" customHeight="1">
      <c r="A31" s="168"/>
      <c r="B31" s="139" t="s">
        <v>49</v>
      </c>
      <c r="C31" s="329">
        <v>-8583.4619999999995</v>
      </c>
      <c r="D31" s="330">
        <v>-33261.107000000004</v>
      </c>
      <c r="E31" s="190">
        <v>-0.74193697161071648</v>
      </c>
      <c r="F31" s="190">
        <v>0</v>
      </c>
      <c r="G31" s="330">
        <v>0</v>
      </c>
      <c r="H31" s="330">
        <v>3795.9580000000001</v>
      </c>
      <c r="I31" s="330">
        <v>0</v>
      </c>
      <c r="J31" s="330">
        <v>-2087.6640000000002</v>
      </c>
      <c r="K31" s="330">
        <v>0</v>
      </c>
      <c r="L31" s="330">
        <v>-12379.42</v>
      </c>
      <c r="M31" s="330">
        <v>-31173.443000000003</v>
      </c>
      <c r="N31" s="190">
        <v>-0.60288569985676599</v>
      </c>
    </row>
    <row r="32" spans="1:15" s="172" customFormat="1" ht="18.649999999999999" customHeight="1">
      <c r="A32" s="171"/>
      <c r="B32" s="139" t="s">
        <v>50</v>
      </c>
      <c r="C32" s="330">
        <v>5352.097609999998</v>
      </c>
      <c r="D32" s="330">
        <v>11538.191465</v>
      </c>
      <c r="E32" s="190">
        <v>-0.53614068320541619</v>
      </c>
      <c r="F32" s="190">
        <v>0</v>
      </c>
      <c r="G32" s="330">
        <v>0</v>
      </c>
      <c r="H32" s="330">
        <v>-2366.9164888783071</v>
      </c>
      <c r="I32" s="330">
        <v>0</v>
      </c>
      <c r="J32" s="330">
        <v>724.20520900244719</v>
      </c>
      <c r="K32" s="330">
        <v>0</v>
      </c>
      <c r="L32" s="330">
        <v>7719.014098878305</v>
      </c>
      <c r="M32" s="330">
        <v>10813.986255997552</v>
      </c>
      <c r="N32" s="193">
        <v>-0.28620085913302717</v>
      </c>
    </row>
    <row r="33" spans="1:14" s="155" customFormat="1" ht="16" customHeight="1">
      <c r="A33" s="138"/>
      <c r="B33" s="144" t="s">
        <v>51</v>
      </c>
      <c r="C33" s="173">
        <v>-3231.3643900000015</v>
      </c>
      <c r="D33" s="173">
        <v>-21722.915535000004</v>
      </c>
      <c r="E33" s="146">
        <v>-0.85124628483715181</v>
      </c>
      <c r="F33" s="147">
        <v>0</v>
      </c>
      <c r="G33" s="173">
        <v>0</v>
      </c>
      <c r="H33" s="173">
        <v>1429.041511121693</v>
      </c>
      <c r="I33" s="173">
        <v>0</v>
      </c>
      <c r="J33" s="173">
        <v>-1363.458790997553</v>
      </c>
      <c r="K33" s="174">
        <v>0</v>
      </c>
      <c r="L33" s="173">
        <v>-4660.405901121695</v>
      </c>
      <c r="M33" s="173">
        <v>-20359.456744002451</v>
      </c>
      <c r="N33" s="146">
        <v>-0.77109379883161311</v>
      </c>
    </row>
    <row r="34" spans="1:14" s="155" customFormat="1" ht="16" customHeight="1">
      <c r="A34" s="138"/>
      <c r="C34" s="175"/>
      <c r="D34" s="175"/>
      <c r="E34" s="176"/>
      <c r="F34" s="176"/>
      <c r="G34" s="175"/>
      <c r="H34" s="175"/>
      <c r="I34" s="175"/>
      <c r="J34" s="175"/>
      <c r="M34" s="177"/>
      <c r="N34" s="178"/>
    </row>
    <row r="35" spans="1:14" s="141" customFormat="1" ht="18" customHeight="1">
      <c r="A35" s="143"/>
      <c r="B35" s="155"/>
      <c r="C35" s="155"/>
      <c r="D35" s="155"/>
      <c r="E35" s="155"/>
      <c r="F35" s="155"/>
      <c r="G35" s="155"/>
      <c r="H35" s="155"/>
      <c r="I35" s="155"/>
      <c r="J35" s="155"/>
      <c r="K35" s="155"/>
      <c r="L35" s="155"/>
      <c r="M35" s="143"/>
    </row>
    <row r="36" spans="1:14" s="155" customFormat="1">
      <c r="A36" s="179"/>
      <c r="B36" s="180"/>
      <c r="C36" s="179"/>
      <c r="D36" s="179"/>
      <c r="E36" s="179"/>
      <c r="F36" s="181"/>
      <c r="G36" s="181"/>
      <c r="H36" s="181"/>
      <c r="I36" s="181"/>
      <c r="J36" s="181"/>
      <c r="K36" s="179"/>
      <c r="L36" s="179"/>
      <c r="M36" s="179"/>
    </row>
    <row r="37" spans="1:14">
      <c r="A37" s="182"/>
    </row>
    <row r="38" spans="1:14">
      <c r="A38" s="182"/>
    </row>
    <row r="39" spans="1:14">
      <c r="A39" s="182"/>
    </row>
    <row r="40" spans="1:14">
      <c r="A40" s="182"/>
    </row>
    <row r="41" spans="1:14">
      <c r="A41" s="182"/>
    </row>
    <row r="43" spans="1:14">
      <c r="A43" s="68"/>
      <c r="F43" s="181"/>
      <c r="G43" s="181"/>
      <c r="H43" s="181"/>
      <c r="I43" s="181"/>
      <c r="J43" s="181"/>
    </row>
    <row r="44" spans="1:14">
      <c r="A44" s="68"/>
    </row>
    <row r="45" spans="1:14">
      <c r="A45" s="68"/>
    </row>
    <row r="46" spans="1:14">
      <c r="A46" s="68"/>
    </row>
    <row r="47" spans="1:14">
      <c r="A47" s="68"/>
    </row>
    <row r="48" spans="1:14">
      <c r="A48" s="68"/>
    </row>
    <row r="49" spans="1:10">
      <c r="A49" s="179"/>
    </row>
    <row r="50" spans="1:10">
      <c r="A50" s="68"/>
    </row>
    <row r="51" spans="1:10">
      <c r="A51" s="179"/>
      <c r="F51" s="181"/>
      <c r="G51" s="181"/>
      <c r="H51" s="181"/>
      <c r="I51" s="181"/>
      <c r="J51" s="181"/>
    </row>
  </sheetData>
  <mergeCells count="11">
    <mergeCell ref="B29:B30"/>
    <mergeCell ref="C29:E29"/>
    <mergeCell ref="G29:H29"/>
    <mergeCell ref="L29:N29"/>
    <mergeCell ref="I5:J5"/>
    <mergeCell ref="I29:J29"/>
    <mergeCell ref="B3:G3"/>
    <mergeCell ref="B5:B7"/>
    <mergeCell ref="C5:E5"/>
    <mergeCell ref="G5:H5"/>
    <mergeCell ref="L5:N5"/>
  </mergeCells>
  <pageMargins left="0.70866141732283472" right="0.70866141732283472" top="0.74803149606299213" bottom="0.74803149606299213" header="0.31496062992125984" footer="0.31496062992125984"/>
  <pageSetup paperSize="9" orientation="landscape" horizontalDpi="200" verticalDpi="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D9E634-8DA4-4284-807B-1E394F4417CB}">
  <dimension ref="A1:N93"/>
  <sheetViews>
    <sheetView showGridLines="0" topLeftCell="A86" zoomScaleNormal="100" workbookViewId="0">
      <selection activeCell="G13" sqref="G13"/>
    </sheetView>
  </sheetViews>
  <sheetFormatPr baseColWidth="10" defaultColWidth="11.453125" defaultRowHeight="14.5"/>
  <cols>
    <col min="1" max="1" width="3.54296875" style="132" customWidth="1"/>
    <col min="2" max="2" width="3.81640625" style="132" customWidth="1"/>
    <col min="3" max="3" width="21.54296875" style="132" customWidth="1"/>
    <col min="4" max="5" width="12.54296875" style="246" bestFit="1" customWidth="1"/>
    <col min="6" max="6" width="0.81640625" style="245" customWidth="1"/>
    <col min="7" max="7" width="9.26953125" style="246" bestFit="1" customWidth="1"/>
    <col min="8" max="8" width="9.54296875" style="246" bestFit="1" customWidth="1"/>
    <col min="9" max="9" width="0.81640625" style="245" customWidth="1"/>
    <col min="10" max="11" width="12.54296875" style="246" bestFit="1" customWidth="1"/>
    <col min="12" max="12" width="0.81640625" style="245" customWidth="1"/>
    <col min="13" max="14" width="9.26953125" style="246" bestFit="1" customWidth="1"/>
    <col min="15" max="15" width="3.453125" style="132" customWidth="1"/>
    <col min="16" max="16384" width="11.453125" style="132"/>
  </cols>
  <sheetData>
    <row r="1" spans="1:14" ht="5.15" customHeight="1">
      <c r="A1" s="225"/>
      <c r="B1" s="225"/>
      <c r="C1" s="225"/>
      <c r="D1" s="226"/>
      <c r="E1" s="226"/>
      <c r="F1" s="227"/>
      <c r="G1" s="226"/>
      <c r="H1" s="226"/>
      <c r="I1" s="227"/>
      <c r="J1" s="226"/>
      <c r="K1" s="226"/>
      <c r="L1" s="227"/>
      <c r="M1" s="226"/>
      <c r="N1" s="226"/>
    </row>
    <row r="2" spans="1:14" ht="23.5">
      <c r="A2" s="228"/>
      <c r="B2" s="228"/>
      <c r="C2" s="304" t="s">
        <v>52</v>
      </c>
      <c r="D2" s="229"/>
      <c r="E2" s="229"/>
      <c r="F2" s="230"/>
      <c r="G2" s="229"/>
      <c r="H2" s="229"/>
      <c r="I2" s="230"/>
      <c r="J2" s="229"/>
      <c r="K2" s="229"/>
      <c r="L2" s="230"/>
      <c r="M2" s="229"/>
      <c r="N2" s="229"/>
    </row>
    <row r="3" spans="1:14" ht="5.15" customHeight="1">
      <c r="A3" s="225"/>
      <c r="B3" s="225"/>
      <c r="C3" s="225"/>
      <c r="D3" s="226"/>
      <c r="E3" s="226"/>
      <c r="F3" s="227"/>
      <c r="G3" s="226"/>
      <c r="H3" s="226"/>
      <c r="I3" s="227"/>
      <c r="J3" s="226"/>
      <c r="K3" s="226"/>
      <c r="L3" s="227"/>
      <c r="M3" s="226"/>
      <c r="N3" s="226"/>
    </row>
    <row r="4" spans="1:14" s="231" customFormat="1" ht="17.149999999999999" customHeight="1">
      <c r="A4" s="378"/>
      <c r="B4" s="378"/>
      <c r="C4" s="379" t="s">
        <v>178</v>
      </c>
      <c r="D4" s="79" t="s">
        <v>183</v>
      </c>
      <c r="E4" s="79" t="s">
        <v>135</v>
      </c>
      <c r="F4" s="79"/>
      <c r="G4" s="380" t="s">
        <v>188</v>
      </c>
      <c r="H4" s="380"/>
      <c r="I4" s="79"/>
      <c r="J4" s="79" t="s">
        <v>184</v>
      </c>
      <c r="K4" s="79" t="s">
        <v>152</v>
      </c>
      <c r="L4" s="79"/>
      <c r="M4" s="380" t="s">
        <v>188</v>
      </c>
      <c r="N4" s="380"/>
    </row>
    <row r="5" spans="1:14" s="231" customFormat="1" ht="17.149999999999999" customHeight="1">
      <c r="A5" s="378"/>
      <c r="B5" s="378"/>
      <c r="C5" s="379"/>
      <c r="D5" s="376" t="s">
        <v>54</v>
      </c>
      <c r="E5" s="376"/>
      <c r="F5" s="79"/>
      <c r="G5" s="80" t="s">
        <v>31</v>
      </c>
      <c r="H5" s="80" t="s">
        <v>53</v>
      </c>
      <c r="I5" s="79"/>
      <c r="J5" s="376" t="s">
        <v>54</v>
      </c>
      <c r="K5" s="376"/>
      <c r="L5" s="79"/>
      <c r="M5" s="80" t="s">
        <v>31</v>
      </c>
      <c r="N5" s="80" t="s">
        <v>53</v>
      </c>
    </row>
    <row r="6" spans="1:14" s="49" customFormat="1" ht="16" customHeight="1">
      <c r="A6" s="232"/>
      <c r="B6" s="232"/>
      <c r="C6" s="81" t="s">
        <v>55</v>
      </c>
      <c r="D6" s="82">
        <v>1187591.304</v>
      </c>
      <c r="E6" s="82">
        <v>1113765.534</v>
      </c>
      <c r="F6" s="83"/>
      <c r="G6" s="83">
        <f>+D6/E6-1</f>
        <v>6.6284839803635087E-2</v>
      </c>
      <c r="H6" s="83">
        <v>6.6284839803635087E-2</v>
      </c>
      <c r="I6" s="83"/>
      <c r="J6" s="82">
        <v>2326339.4950000001</v>
      </c>
      <c r="K6" s="82">
        <v>2174202.0690000001</v>
      </c>
      <c r="L6" s="83"/>
      <c r="M6" s="83">
        <f>+J6/K6-1</f>
        <v>6.9973912806537752E-2</v>
      </c>
      <c r="N6" s="83">
        <v>6.9973912806537752E-2</v>
      </c>
    </row>
    <row r="7" spans="1:14" s="49" customFormat="1" ht="16" customHeight="1">
      <c r="A7" s="232"/>
      <c r="B7" s="232"/>
      <c r="C7" s="81" t="s">
        <v>56</v>
      </c>
      <c r="D7" s="82">
        <v>424653.20199999999</v>
      </c>
      <c r="E7" s="82">
        <v>401052.04200000002</v>
      </c>
      <c r="F7" s="83"/>
      <c r="G7" s="83">
        <f>+D7/E7-1</f>
        <v>5.8848123256781681E-2</v>
      </c>
      <c r="H7" s="83">
        <v>1.1815841472830173</v>
      </c>
      <c r="I7" s="83"/>
      <c r="J7" s="82">
        <v>859486.75300000003</v>
      </c>
      <c r="K7" s="82">
        <v>782649.98600000003</v>
      </c>
      <c r="L7" s="83"/>
      <c r="M7" s="83">
        <f>+J7/K7-1</f>
        <v>9.8175133679744286E-2</v>
      </c>
      <c r="N7" s="83">
        <v>1.1207389167191368</v>
      </c>
    </row>
    <row r="8" spans="1:14" s="49" customFormat="1" ht="16" customHeight="1">
      <c r="A8" s="232"/>
      <c r="B8" s="232"/>
      <c r="C8" s="81" t="s">
        <v>199</v>
      </c>
      <c r="D8" s="82">
        <v>398163.304</v>
      </c>
      <c r="E8" s="82" t="s">
        <v>200</v>
      </c>
      <c r="F8" s="83"/>
      <c r="G8" s="83" t="str">
        <f>+IFERROR(D8/E8-1,"N.A")</f>
        <v>N.A</v>
      </c>
      <c r="H8" s="83" t="s">
        <v>200</v>
      </c>
      <c r="I8" s="83"/>
      <c r="J8" s="82">
        <v>798221.04700000002</v>
      </c>
      <c r="K8" s="82" t="s">
        <v>200</v>
      </c>
      <c r="L8" s="83"/>
      <c r="M8" s="83" t="str">
        <f>+IFERROR(J8/K8-1,"N.A")</f>
        <v>N.A</v>
      </c>
      <c r="N8" s="83" t="s">
        <v>200</v>
      </c>
    </row>
    <row r="9" spans="1:14" s="49" customFormat="1" ht="16" customHeight="1">
      <c r="A9" s="232"/>
      <c r="B9" s="232"/>
      <c r="C9" s="81" t="s">
        <v>57</v>
      </c>
      <c r="D9" s="82">
        <v>402298.467</v>
      </c>
      <c r="E9" s="82">
        <v>375463.83100000001</v>
      </c>
      <c r="F9" s="83"/>
      <c r="G9" s="83">
        <f t="shared" ref="G9:G14" si="0">+D9/E9-1</f>
        <v>7.1470628551701942E-2</v>
      </c>
      <c r="H9" s="83">
        <v>0.13637981987001369</v>
      </c>
      <c r="I9" s="83"/>
      <c r="J9" s="82">
        <v>774673.68900000001</v>
      </c>
      <c r="K9" s="82">
        <v>680783.50699999998</v>
      </c>
      <c r="L9" s="83"/>
      <c r="M9" s="83">
        <f t="shared" ref="M9:M14" si="1">+J9/K9-1</f>
        <v>0.1379148892924047</v>
      </c>
      <c r="N9" s="83">
        <v>0.17018136419142227</v>
      </c>
    </row>
    <row r="10" spans="1:14" s="49" customFormat="1" ht="16" customHeight="1">
      <c r="A10" s="232"/>
      <c r="B10" s="232"/>
      <c r="C10" s="81" t="s">
        <v>58</v>
      </c>
      <c r="D10" s="82">
        <v>264405.66100000002</v>
      </c>
      <c r="E10" s="82">
        <v>266821.02299999999</v>
      </c>
      <c r="F10" s="83"/>
      <c r="G10" s="83">
        <f t="shared" si="0"/>
        <v>-9.0523676614491233E-3</v>
      </c>
      <c r="H10" s="83">
        <v>2.9215384539736711E-2</v>
      </c>
      <c r="I10" s="83"/>
      <c r="J10" s="82">
        <v>522265.5</v>
      </c>
      <c r="K10" s="82">
        <v>513688.65100000001</v>
      </c>
      <c r="L10" s="83"/>
      <c r="M10" s="83">
        <f t="shared" si="1"/>
        <v>1.669659040218896E-2</v>
      </c>
      <c r="N10" s="83">
        <v>3.6613037218466982E-2</v>
      </c>
    </row>
    <row r="11" spans="1:14" s="49" customFormat="1" ht="16" customHeight="1">
      <c r="A11" s="232"/>
      <c r="B11" s="232"/>
      <c r="C11" s="81" t="s">
        <v>59</v>
      </c>
      <c r="D11" s="82">
        <v>178180.57399999999</v>
      </c>
      <c r="E11" s="82">
        <v>218944.01699999999</v>
      </c>
      <c r="F11" s="83"/>
      <c r="G11" s="83">
        <f t="shared" si="0"/>
        <v>-0.18618203666191069</v>
      </c>
      <c r="H11" s="83">
        <v>-3.7694061784051325E-2</v>
      </c>
      <c r="I11" s="83"/>
      <c r="J11" s="82">
        <v>347390.57</v>
      </c>
      <c r="K11" s="82">
        <v>417570.46299999999</v>
      </c>
      <c r="L11" s="83"/>
      <c r="M11" s="83">
        <f t="shared" si="1"/>
        <v>-0.16806718678279686</v>
      </c>
      <c r="N11" s="83">
        <v>-4.3368010806699164E-3</v>
      </c>
    </row>
    <row r="12" spans="1:14" s="49" customFormat="1" ht="16" customHeight="1">
      <c r="A12" s="233"/>
      <c r="B12" s="233"/>
      <c r="C12" s="234" t="s">
        <v>34</v>
      </c>
      <c r="D12" s="235">
        <f>+SUM(D6:D11)</f>
        <v>2855292.5120000001</v>
      </c>
      <c r="E12" s="235">
        <f>+SUM(E6:E11)</f>
        <v>2376046.4469999997</v>
      </c>
      <c r="F12" s="84"/>
      <c r="G12" s="236">
        <f t="shared" si="0"/>
        <v>0.20169894641794461</v>
      </c>
      <c r="H12" s="236" t="s">
        <v>200</v>
      </c>
      <c r="I12" s="84"/>
      <c r="J12" s="235">
        <f>+SUM(J6:J11)</f>
        <v>5628377.0540000005</v>
      </c>
      <c r="K12" s="235">
        <f>+SUM(K6:K11)</f>
        <v>4568894.676</v>
      </c>
      <c r="L12" s="84"/>
      <c r="M12" s="236">
        <f t="shared" si="1"/>
        <v>0.2318903045774654</v>
      </c>
      <c r="N12" s="236" t="s">
        <v>200</v>
      </c>
    </row>
    <row r="13" spans="1:14" s="49" customFormat="1" ht="16" customHeight="1">
      <c r="A13" s="232"/>
      <c r="B13" s="232"/>
      <c r="C13" s="81" t="s">
        <v>55</v>
      </c>
      <c r="D13" s="82">
        <v>323728.86200000002</v>
      </c>
      <c r="E13" s="82">
        <v>304871.11099999998</v>
      </c>
      <c r="F13" s="83"/>
      <c r="G13" s="83">
        <f t="shared" si="0"/>
        <v>6.1854830843582453E-2</v>
      </c>
      <c r="H13" s="83">
        <v>6.1854830843582453E-2</v>
      </c>
      <c r="I13" s="83"/>
      <c r="J13" s="82">
        <v>632299.55700000003</v>
      </c>
      <c r="K13" s="82">
        <v>599481.57799999998</v>
      </c>
      <c r="L13" s="83"/>
      <c r="M13" s="83">
        <f t="shared" si="1"/>
        <v>5.4743932431565057E-2</v>
      </c>
      <c r="N13" s="83">
        <v>5.4743932431565057E-2</v>
      </c>
    </row>
    <row r="14" spans="1:14" s="49" customFormat="1" ht="16" customHeight="1">
      <c r="A14" s="232"/>
      <c r="B14" s="232"/>
      <c r="C14" s="81" t="s">
        <v>56</v>
      </c>
      <c r="D14" s="82">
        <v>136784.758</v>
      </c>
      <c r="E14" s="82">
        <v>121463.03999999999</v>
      </c>
      <c r="F14" s="83"/>
      <c r="G14" s="83">
        <f t="shared" si="0"/>
        <v>0.12614304730064396</v>
      </c>
      <c r="H14" s="83">
        <v>1.3239275174499561</v>
      </c>
      <c r="I14" s="83"/>
      <c r="J14" s="82">
        <v>271674.35600000003</v>
      </c>
      <c r="K14" s="82">
        <v>238037.90100000001</v>
      </c>
      <c r="L14" s="83"/>
      <c r="M14" s="83">
        <f t="shared" si="1"/>
        <v>0.14130713999196298</v>
      </c>
      <c r="N14" s="83">
        <v>1.2115626944156332</v>
      </c>
    </row>
    <row r="15" spans="1:14" s="49" customFormat="1" ht="16" customHeight="1">
      <c r="A15" s="232"/>
      <c r="B15" s="232"/>
      <c r="C15" s="81" t="s">
        <v>199</v>
      </c>
      <c r="D15" s="82">
        <v>147358.859</v>
      </c>
      <c r="E15" s="82" t="s">
        <v>200</v>
      </c>
      <c r="F15" s="83"/>
      <c r="G15" s="83" t="str">
        <f>+IFERROR(D15/E15-1,"N.A")</f>
        <v>N.A</v>
      </c>
      <c r="H15" s="219" t="s">
        <v>200</v>
      </c>
      <c r="I15" s="83"/>
      <c r="J15" s="82">
        <v>293452.68200000003</v>
      </c>
      <c r="K15" s="82" t="s">
        <v>200</v>
      </c>
      <c r="L15" s="83"/>
      <c r="M15" s="83" t="str">
        <f>+IFERROR(J15/K15-1,"N.A")</f>
        <v>N.A</v>
      </c>
      <c r="N15" s="219" t="s">
        <v>200</v>
      </c>
    </row>
    <row r="16" spans="1:14" s="49" customFormat="1" ht="16" customHeight="1">
      <c r="A16" s="232"/>
      <c r="B16" s="232"/>
      <c r="C16" s="81" t="s">
        <v>57</v>
      </c>
      <c r="D16" s="82">
        <v>84659.038</v>
      </c>
      <c r="E16" s="82">
        <v>82071.164000000004</v>
      </c>
      <c r="F16" s="83"/>
      <c r="G16" s="83">
        <f t="shared" ref="G16:G22" si="2">+D16/E16-1</f>
        <v>3.1532073798782756E-2</v>
      </c>
      <c r="H16" s="83">
        <v>9.3864436977701082E-2</v>
      </c>
      <c r="I16" s="83"/>
      <c r="J16" s="82">
        <v>161929.22699999996</v>
      </c>
      <c r="K16" s="82">
        <v>148385.40799999994</v>
      </c>
      <c r="L16" s="83"/>
      <c r="M16" s="83">
        <f t="shared" ref="M16:M22" si="3">+J16/K16-1</f>
        <v>9.1274601610422668E-2</v>
      </c>
      <c r="N16" s="83">
        <v>0.12287483733787075</v>
      </c>
    </row>
    <row r="17" spans="1:14" s="49" customFormat="1" ht="16" customHeight="1">
      <c r="A17" s="232"/>
      <c r="B17" s="232"/>
      <c r="C17" s="81" t="s">
        <v>58</v>
      </c>
      <c r="D17" s="82">
        <v>63517.917999999998</v>
      </c>
      <c r="E17" s="82">
        <v>63716.964999999997</v>
      </c>
      <c r="F17" s="83"/>
      <c r="G17" s="83">
        <f t="shared" si="2"/>
        <v>-3.1239246878754789E-3</v>
      </c>
      <c r="H17" s="83">
        <v>3.5291829791522122E-2</v>
      </c>
      <c r="I17" s="83"/>
      <c r="J17" s="82">
        <v>124771.14799999999</v>
      </c>
      <c r="K17" s="82">
        <v>120596.14500000002</v>
      </c>
      <c r="L17" s="83"/>
      <c r="M17" s="83">
        <f t="shared" si="3"/>
        <v>3.4619705298208014E-2</v>
      </c>
      <c r="N17" s="83">
        <v>5.5262796078993759E-2</v>
      </c>
    </row>
    <row r="18" spans="1:14" s="49" customFormat="1" ht="16" customHeight="1">
      <c r="A18" s="232"/>
      <c r="B18" s="232"/>
      <c r="C18" s="81" t="s">
        <v>59</v>
      </c>
      <c r="D18" s="82">
        <v>38171.408000000003</v>
      </c>
      <c r="E18" s="82">
        <v>44527.966999999997</v>
      </c>
      <c r="F18" s="83"/>
      <c r="G18" s="83">
        <f t="shared" si="2"/>
        <v>-0.14275430540091794</v>
      </c>
      <c r="H18" s="83">
        <v>1.4322255846922261E-2</v>
      </c>
      <c r="I18" s="83"/>
      <c r="J18" s="82">
        <v>75353.832999999984</v>
      </c>
      <c r="K18" s="82">
        <v>88049.978000000003</v>
      </c>
      <c r="L18" s="83"/>
      <c r="M18" s="83">
        <f t="shared" si="3"/>
        <v>-0.14419248350067748</v>
      </c>
      <c r="N18" s="83">
        <v>2.4617584798070302E-2</v>
      </c>
    </row>
    <row r="19" spans="1:14" s="49" customFormat="1" ht="16" customHeight="1">
      <c r="A19" s="237"/>
      <c r="B19" s="237"/>
      <c r="C19" s="234" t="s">
        <v>60</v>
      </c>
      <c r="D19" s="238">
        <f>+SUM(D13:D18)</f>
        <v>794220.84299999999</v>
      </c>
      <c r="E19" s="238">
        <f>+SUM(E13:E18)</f>
        <v>616650.24699999986</v>
      </c>
      <c r="F19" s="84"/>
      <c r="G19" s="239">
        <f t="shared" si="2"/>
        <v>0.28795998520049282</v>
      </c>
      <c r="H19" s="239" t="s">
        <v>200</v>
      </c>
      <c r="I19" s="84"/>
      <c r="J19" s="238">
        <f>+SUM(J13:J18)</f>
        <v>1559480.8030000003</v>
      </c>
      <c r="K19" s="238">
        <f>+SUM(K13:K18)</f>
        <v>1194551.0100000002</v>
      </c>
      <c r="L19" s="84"/>
      <c r="M19" s="239">
        <f t="shared" si="3"/>
        <v>0.30549536180962256</v>
      </c>
      <c r="N19" s="239" t="s">
        <v>200</v>
      </c>
    </row>
    <row r="20" spans="1:14" s="49" customFormat="1" ht="16" customHeight="1">
      <c r="A20" s="233"/>
      <c r="B20" s="233"/>
      <c r="C20" s="234" t="s">
        <v>128</v>
      </c>
      <c r="D20" s="238">
        <v>-583394.19299999997</v>
      </c>
      <c r="E20" s="238">
        <v>-422279.15399999998</v>
      </c>
      <c r="F20" s="84"/>
      <c r="G20" s="239">
        <f t="shared" si="2"/>
        <v>0.3815368044428733</v>
      </c>
      <c r="H20" s="239" t="s">
        <v>200</v>
      </c>
      <c r="I20" s="84"/>
      <c r="J20" s="238">
        <v>-1134299.584</v>
      </c>
      <c r="K20" s="238">
        <v>-811010.40800000005</v>
      </c>
      <c r="L20" s="84"/>
      <c r="M20" s="239">
        <f t="shared" si="3"/>
        <v>0.39862518755739562</v>
      </c>
      <c r="N20" s="239" t="s">
        <v>200</v>
      </c>
    </row>
    <row r="21" spans="1:14" s="49" customFormat="1" ht="16" customHeight="1">
      <c r="A21" s="233"/>
      <c r="B21" s="233"/>
      <c r="C21" s="240" t="s">
        <v>130</v>
      </c>
      <c r="D21" s="241">
        <v>213561.27100000001</v>
      </c>
      <c r="E21" s="241">
        <v>197316.77100000001</v>
      </c>
      <c r="F21" s="84"/>
      <c r="G21" s="242">
        <f t="shared" si="2"/>
        <v>8.2327011118583426E-2</v>
      </c>
      <c r="H21" s="239" t="s">
        <v>200</v>
      </c>
      <c r="I21" s="84"/>
      <c r="J21" s="241">
        <v>430404.83499999996</v>
      </c>
      <c r="K21" s="241">
        <v>389509.43800000002</v>
      </c>
      <c r="L21" s="84"/>
      <c r="M21" s="242">
        <f t="shared" si="3"/>
        <v>0.10499205670081846</v>
      </c>
      <c r="N21" s="239" t="s">
        <v>200</v>
      </c>
    </row>
    <row r="22" spans="1:14" s="49" customFormat="1" ht="16" customHeight="1">
      <c r="A22" s="233"/>
      <c r="B22" s="233"/>
      <c r="C22" s="316" t="s">
        <v>47</v>
      </c>
      <c r="D22" s="315">
        <v>289717.60099999997</v>
      </c>
      <c r="E22" s="315">
        <v>241805.05200000003</v>
      </c>
      <c r="F22" s="317"/>
      <c r="G22" s="318">
        <f t="shared" si="2"/>
        <v>0.19814535967594238</v>
      </c>
      <c r="H22" s="318" t="s">
        <v>200</v>
      </c>
      <c r="I22" s="317"/>
      <c r="J22" s="315">
        <v>577339.20899999992</v>
      </c>
      <c r="K22" s="315">
        <v>480132.58199999994</v>
      </c>
      <c r="L22" s="317"/>
      <c r="M22" s="318">
        <f t="shared" si="3"/>
        <v>0.20245788485148042</v>
      </c>
      <c r="N22" s="318" t="s">
        <v>200</v>
      </c>
    </row>
    <row r="23" spans="1:14" s="49" customFormat="1" ht="16" customHeight="1" thickBot="1">
      <c r="A23" s="232"/>
      <c r="B23" s="232"/>
      <c r="C23" s="319" t="s">
        <v>131</v>
      </c>
      <c r="D23" s="320">
        <f>+D22/D12</f>
        <v>0.10146687240708176</v>
      </c>
      <c r="E23" s="320">
        <f>+E22/E12</f>
        <v>0.10176781363230651</v>
      </c>
      <c r="F23" s="321"/>
      <c r="G23" s="377" t="str">
        <f>+CONCATENATE(ROUND((D23-E23)*10000,0)," ", "bps")</f>
        <v>-3 bps</v>
      </c>
      <c r="H23" s="377"/>
      <c r="I23" s="321"/>
      <c r="J23" s="320">
        <f>+J22/J12</f>
        <v>0.10257649824467496</v>
      </c>
      <c r="K23" s="320">
        <f>+K22/K12</f>
        <v>0.10508725108549645</v>
      </c>
      <c r="L23" s="321"/>
      <c r="M23" s="377" t="str">
        <f>+CONCATENATE(ROUND((J23-K23)*10000,0)," ", "bps")</f>
        <v>-25 bps</v>
      </c>
      <c r="N23" s="377"/>
    </row>
    <row r="24" spans="1:14" s="49" customFormat="1" ht="16" customHeight="1">
      <c r="A24" s="232"/>
      <c r="B24" s="232"/>
      <c r="C24" s="210"/>
      <c r="D24" s="211"/>
      <c r="E24" s="211"/>
      <c r="F24" s="90"/>
      <c r="G24" s="211"/>
      <c r="H24" s="211"/>
      <c r="I24" s="90"/>
      <c r="J24" s="211"/>
      <c r="K24" s="211"/>
      <c r="L24" s="90"/>
      <c r="M24" s="211"/>
      <c r="N24" s="211"/>
    </row>
    <row r="25" spans="1:14" s="49" customFormat="1" ht="16" customHeight="1">
      <c r="A25" s="232"/>
      <c r="B25" s="232"/>
      <c r="C25" s="210"/>
      <c r="D25"/>
      <c r="E25"/>
      <c r="F25"/>
      <c r="G25"/>
      <c r="H25"/>
      <c r="I25"/>
      <c r="J25"/>
      <c r="K25"/>
      <c r="L25" s="90"/>
      <c r="M25" s="211"/>
      <c r="N25" s="211"/>
    </row>
    <row r="26" spans="1:14" s="212" customFormat="1">
      <c r="A26" s="183"/>
      <c r="B26" s="183"/>
      <c r="D26" s="213"/>
      <c r="E26" s="213"/>
      <c r="F26" s="214"/>
      <c r="G26" s="215"/>
      <c r="H26" s="215"/>
      <c r="I26" s="214"/>
      <c r="J26" s="213"/>
      <c r="K26" s="213"/>
      <c r="L26" s="214"/>
      <c r="M26" s="215"/>
      <c r="N26" s="215"/>
    </row>
    <row r="27" spans="1:14" s="243" customFormat="1" ht="17.149999999999999" customHeight="1">
      <c r="A27" s="378"/>
      <c r="B27" s="378"/>
      <c r="C27" s="379" t="s">
        <v>12</v>
      </c>
      <c r="D27" s="79" t="str">
        <f>D4</f>
        <v>2T23</v>
      </c>
      <c r="E27" s="79" t="str">
        <f t="shared" ref="E27" si="4">E4</f>
        <v>2T22</v>
      </c>
      <c r="F27" s="79"/>
      <c r="G27" s="380" t="str">
        <f>G4</f>
        <v>Var. vs 2022</v>
      </c>
      <c r="H27" s="380"/>
      <c r="I27" s="79"/>
      <c r="J27" s="79" t="str">
        <f>J4</f>
        <v>6M23</v>
      </c>
      <c r="K27" s="79" t="str">
        <f t="shared" ref="K27" si="5">K4</f>
        <v>6M22</v>
      </c>
      <c r="L27" s="79"/>
      <c r="M27" s="380" t="str">
        <f>M4</f>
        <v>Var. vs 2022</v>
      </c>
      <c r="N27" s="380"/>
    </row>
    <row r="28" spans="1:14" s="49" customFormat="1" ht="16.5" customHeight="1">
      <c r="A28" s="378"/>
      <c r="B28" s="378"/>
      <c r="C28" s="379"/>
      <c r="D28" s="376" t="s">
        <v>54</v>
      </c>
      <c r="E28" s="376"/>
      <c r="F28" s="79"/>
      <c r="G28" s="80" t="s">
        <v>31</v>
      </c>
      <c r="H28" s="80" t="s">
        <v>53</v>
      </c>
      <c r="I28" s="79"/>
      <c r="J28" s="376" t="s">
        <v>54</v>
      </c>
      <c r="K28" s="376"/>
      <c r="L28" s="79"/>
      <c r="M28" s="80" t="s">
        <v>31</v>
      </c>
      <c r="N28" s="80" t="s">
        <v>53</v>
      </c>
    </row>
    <row r="29" spans="1:14" s="49" customFormat="1" ht="16" customHeight="1">
      <c r="A29" s="232"/>
      <c r="B29" s="232"/>
      <c r="C29" s="81" t="s">
        <v>55</v>
      </c>
      <c r="D29" s="82">
        <v>191656.967</v>
      </c>
      <c r="E29" s="82">
        <v>206598.495</v>
      </c>
      <c r="F29" s="83"/>
      <c r="G29" s="83">
        <f t="shared" ref="G29:G39" si="6">+D29/E29-1</f>
        <v>-7.232157233284775E-2</v>
      </c>
      <c r="H29" s="83">
        <v>-7.232157233284775E-2</v>
      </c>
      <c r="I29" s="83"/>
      <c r="J29" s="82">
        <v>393726.83600000001</v>
      </c>
      <c r="K29" s="82">
        <v>435268.77399999998</v>
      </c>
      <c r="L29" s="83"/>
      <c r="M29" s="83">
        <f t="shared" ref="M29:M39" si="7">+J29/K29-1</f>
        <v>-9.5439738574033317E-2</v>
      </c>
      <c r="N29" s="83">
        <v>-9.5439738574033317E-2</v>
      </c>
    </row>
    <row r="30" spans="1:14" s="49" customFormat="1" ht="16" customHeight="1">
      <c r="A30" s="232"/>
      <c r="B30" s="232"/>
      <c r="C30" s="81" t="s">
        <v>56</v>
      </c>
      <c r="D30" s="82">
        <v>175934.266</v>
      </c>
      <c r="E30" s="82">
        <v>183410.774</v>
      </c>
      <c r="F30" s="83"/>
      <c r="G30" s="83">
        <f t="shared" si="6"/>
        <v>-4.0763733977808747E-2</v>
      </c>
      <c r="H30" s="83">
        <v>0.97534172010649223</v>
      </c>
      <c r="I30" s="83"/>
      <c r="J30" s="82">
        <v>363583.69099999999</v>
      </c>
      <c r="K30" s="82">
        <v>362043.11300000001</v>
      </c>
      <c r="L30" s="83"/>
      <c r="M30" s="83">
        <f t="shared" si="7"/>
        <v>4.2552335472818559E-3</v>
      </c>
      <c r="N30" s="83">
        <v>0.93357022241666554</v>
      </c>
    </row>
    <row r="31" spans="1:14" s="49" customFormat="1" ht="16" customHeight="1">
      <c r="A31" s="232"/>
      <c r="B31" s="232"/>
      <c r="C31" s="81" t="s">
        <v>59</v>
      </c>
      <c r="D31" s="82">
        <v>16013.994000000001</v>
      </c>
      <c r="E31" s="82">
        <v>25322.626</v>
      </c>
      <c r="F31" s="83"/>
      <c r="G31" s="83">
        <f t="shared" si="6"/>
        <v>-0.36760136962098633</v>
      </c>
      <c r="H31" s="83">
        <v>-0.25228910505019253</v>
      </c>
      <c r="I31" s="83"/>
      <c r="J31" s="82">
        <v>32260.059000000001</v>
      </c>
      <c r="K31" s="82">
        <v>50181.457999999999</v>
      </c>
      <c r="L31" s="83"/>
      <c r="M31" s="83">
        <f t="shared" si="7"/>
        <v>-0.35713189122563949</v>
      </c>
      <c r="N31" s="83">
        <v>-0.23058845979533804</v>
      </c>
    </row>
    <row r="32" spans="1:14" s="49" customFormat="1" ht="16" customHeight="1">
      <c r="A32" s="233"/>
      <c r="B32" s="233"/>
      <c r="C32" s="85" t="s">
        <v>34</v>
      </c>
      <c r="D32" s="86">
        <f>+SUM(D29:D31)</f>
        <v>383605.22700000001</v>
      </c>
      <c r="E32" s="86">
        <f>+SUM(E29:E31)</f>
        <v>415331.89499999996</v>
      </c>
      <c r="F32" s="84"/>
      <c r="G32" s="87">
        <f t="shared" si="6"/>
        <v>-7.6388710768288015E-2</v>
      </c>
      <c r="H32" s="87" t="s">
        <v>200</v>
      </c>
      <c r="I32" s="84"/>
      <c r="J32" s="86">
        <f>+SUM(J29:J31)</f>
        <v>789570.58600000001</v>
      </c>
      <c r="K32" s="86">
        <f>+SUM(K29:K31)</f>
        <v>847493.34499999997</v>
      </c>
      <c r="L32" s="84"/>
      <c r="M32" s="87">
        <f t="shared" si="7"/>
        <v>-6.8345975035355555E-2</v>
      </c>
      <c r="N32" s="87" t="s">
        <v>200</v>
      </c>
    </row>
    <row r="33" spans="1:14" s="49" customFormat="1" ht="16" customHeight="1">
      <c r="A33" s="232"/>
      <c r="B33" s="232"/>
      <c r="C33" s="81" t="s">
        <v>55</v>
      </c>
      <c r="D33" s="82">
        <v>51185.336000000003</v>
      </c>
      <c r="E33" s="82">
        <v>52845.421999999999</v>
      </c>
      <c r="F33" s="83"/>
      <c r="G33" s="83">
        <f t="shared" si="6"/>
        <v>-3.1413998359214435E-2</v>
      </c>
      <c r="H33" s="83">
        <v>-3.1413998359214435E-2</v>
      </c>
      <c r="I33" s="83"/>
      <c r="J33" s="82">
        <v>107335.705</v>
      </c>
      <c r="K33" s="82">
        <v>122338.69500000001</v>
      </c>
      <c r="L33" s="83"/>
      <c r="M33" s="83">
        <f t="shared" si="7"/>
        <v>-0.12263487034907483</v>
      </c>
      <c r="N33" s="83">
        <v>-0.12263487034907483</v>
      </c>
    </row>
    <row r="34" spans="1:14" s="49" customFormat="1" ht="16" customHeight="1">
      <c r="A34" s="232"/>
      <c r="B34" s="232"/>
      <c r="C34" s="81" t="s">
        <v>56</v>
      </c>
      <c r="D34" s="82">
        <v>85424.55</v>
      </c>
      <c r="E34" s="82">
        <v>78886.107999999993</v>
      </c>
      <c r="F34" s="83"/>
      <c r="G34" s="83">
        <f t="shared" si="6"/>
        <v>8.2884580894775572E-2</v>
      </c>
      <c r="H34" s="83">
        <v>1.2323439809438828</v>
      </c>
      <c r="I34" s="83"/>
      <c r="J34" s="82">
        <v>173849.231</v>
      </c>
      <c r="K34" s="82">
        <v>157475.41899999999</v>
      </c>
      <c r="L34" s="83"/>
      <c r="M34" s="83">
        <f t="shared" si="7"/>
        <v>0.10397693877544145</v>
      </c>
      <c r="N34" s="83">
        <v>1.1290729733987366</v>
      </c>
    </row>
    <row r="35" spans="1:14" s="49" customFormat="1" ht="16" customHeight="1">
      <c r="A35" s="232"/>
      <c r="B35" s="232"/>
      <c r="C35" s="81" t="s">
        <v>59</v>
      </c>
      <c r="D35" s="82">
        <v>3219.9780000000001</v>
      </c>
      <c r="E35" s="82">
        <v>4831.7030000000004</v>
      </c>
      <c r="F35" s="83"/>
      <c r="G35" s="83">
        <f t="shared" si="6"/>
        <v>-0.3335728624048292</v>
      </c>
      <c r="H35" s="83">
        <v>-0.21380209287025476</v>
      </c>
      <c r="I35" s="83"/>
      <c r="J35" s="82">
        <v>6867.5410000000011</v>
      </c>
      <c r="K35" s="82">
        <v>9520.8289999999979</v>
      </c>
      <c r="L35" s="83"/>
      <c r="M35" s="83">
        <f t="shared" si="7"/>
        <v>-0.27868245506772549</v>
      </c>
      <c r="N35" s="83">
        <v>-0.13686898139056103</v>
      </c>
    </row>
    <row r="36" spans="1:14" s="49" customFormat="1" ht="16" customHeight="1">
      <c r="A36" s="233"/>
      <c r="B36" s="233"/>
      <c r="C36" s="85" t="s">
        <v>60</v>
      </c>
      <c r="D36" s="86">
        <f>+SUM(D33:D35)</f>
        <v>139829.864</v>
      </c>
      <c r="E36" s="86">
        <f>+SUM(E33:E35)</f>
        <v>136563.23300000001</v>
      </c>
      <c r="F36" s="84"/>
      <c r="G36" s="87">
        <f t="shared" si="6"/>
        <v>2.3920281676401034E-2</v>
      </c>
      <c r="H36" s="87" t="s">
        <v>200</v>
      </c>
      <c r="I36" s="84"/>
      <c r="J36" s="86">
        <f>+SUM(J33:J35)</f>
        <v>288052.47700000001</v>
      </c>
      <c r="K36" s="86">
        <f>+SUM(K33:K35)</f>
        <v>289334.94299999997</v>
      </c>
      <c r="L36" s="84"/>
      <c r="M36" s="87">
        <f t="shared" si="7"/>
        <v>-4.432461515717967E-3</v>
      </c>
      <c r="N36" s="87" t="s">
        <v>200</v>
      </c>
    </row>
    <row r="37" spans="1:14" s="49" customFormat="1" ht="16" customHeight="1">
      <c r="A37" s="233"/>
      <c r="B37" s="233"/>
      <c r="C37" s="85" t="s">
        <v>128</v>
      </c>
      <c r="D37" s="86">
        <v>-98022.747000000003</v>
      </c>
      <c r="E37" s="86">
        <v>-95156.323000000004</v>
      </c>
      <c r="F37" s="84"/>
      <c r="G37" s="87">
        <f t="shared" si="6"/>
        <v>3.0123316135281852E-2</v>
      </c>
      <c r="H37" s="87" t="s">
        <v>200</v>
      </c>
      <c r="I37" s="84"/>
      <c r="J37" s="86">
        <v>-185839.85499999998</v>
      </c>
      <c r="K37" s="86">
        <v>-176464.21099999998</v>
      </c>
      <c r="L37" s="84"/>
      <c r="M37" s="87">
        <f t="shared" si="7"/>
        <v>5.3130569348138312E-2</v>
      </c>
      <c r="N37" s="87" t="s">
        <v>200</v>
      </c>
    </row>
    <row r="38" spans="1:14" s="49" customFormat="1" ht="16" customHeight="1">
      <c r="A38" s="233"/>
      <c r="B38" s="233"/>
      <c r="C38" s="85" t="s">
        <v>130</v>
      </c>
      <c r="D38" s="86">
        <v>41831.201999999997</v>
      </c>
      <c r="E38" s="86">
        <v>41617.430999999997</v>
      </c>
      <c r="F38" s="84"/>
      <c r="G38" s="87">
        <f t="shared" si="6"/>
        <v>5.1365736630883951E-3</v>
      </c>
      <c r="H38" s="87" t="s">
        <v>200</v>
      </c>
      <c r="I38" s="84"/>
      <c r="J38" s="86">
        <v>102267.205</v>
      </c>
      <c r="K38" s="86">
        <v>113386.79900000001</v>
      </c>
      <c r="L38" s="84"/>
      <c r="M38" s="87">
        <f t="shared" si="7"/>
        <v>-9.8067800644059178E-2</v>
      </c>
      <c r="N38" s="87" t="s">
        <v>200</v>
      </c>
    </row>
    <row r="39" spans="1:14" s="49" customFormat="1" ht="16" customHeight="1">
      <c r="A39" s="233"/>
      <c r="B39" s="233"/>
      <c r="C39" s="88" t="s">
        <v>47</v>
      </c>
      <c r="D39" s="89">
        <v>47701.934000000001</v>
      </c>
      <c r="E39" s="89">
        <v>47832.866999999998</v>
      </c>
      <c r="F39" s="90"/>
      <c r="G39" s="91">
        <f t="shared" si="6"/>
        <v>-2.7373019476335525E-3</v>
      </c>
      <c r="H39" s="91" t="s">
        <v>200</v>
      </c>
      <c r="I39" s="90"/>
      <c r="J39" s="89">
        <v>113510.05799999999</v>
      </c>
      <c r="K39" s="89">
        <v>125610.21399999999</v>
      </c>
      <c r="L39" s="90"/>
      <c r="M39" s="91">
        <f t="shared" si="7"/>
        <v>-9.6330987860589135E-2</v>
      </c>
      <c r="N39" s="91" t="s">
        <v>200</v>
      </c>
    </row>
    <row r="40" spans="1:14" s="49" customFormat="1" ht="16" customHeight="1" thickBot="1">
      <c r="A40" s="232"/>
      <c r="B40" s="232"/>
      <c r="C40" s="92" t="s">
        <v>131</v>
      </c>
      <c r="D40" s="93">
        <f>+D39/D32</f>
        <v>0.12435162673109248</v>
      </c>
      <c r="E40" s="93">
        <f>+E39/E32</f>
        <v>0.11516781536847778</v>
      </c>
      <c r="F40" s="90"/>
      <c r="G40" s="381" t="str">
        <f>+CONCATENATE(ROUND((D40-E40)*10000,0)," ", "bps")</f>
        <v>92 bps</v>
      </c>
      <c r="H40" s="381"/>
      <c r="I40" s="90"/>
      <c r="J40" s="93">
        <f>+J39/J32</f>
        <v>0.14376176115557576</v>
      </c>
      <c r="K40" s="93">
        <f>+K39/K32</f>
        <v>0.14821380573790818</v>
      </c>
      <c r="L40" s="90"/>
      <c r="M40" s="381" t="str">
        <f>+CONCATENATE(ROUND((J40-K40)*10000,0)," ", "bps")</f>
        <v>-45 bps</v>
      </c>
      <c r="N40" s="381"/>
    </row>
    <row r="41" spans="1:14" s="49" customFormat="1" ht="16" customHeight="1">
      <c r="A41" s="232"/>
      <c r="B41" s="232"/>
      <c r="C41" s="210"/>
      <c r="D41" s="211"/>
      <c r="E41" s="211"/>
      <c r="F41" s="90"/>
      <c r="G41" s="211"/>
      <c r="H41" s="211"/>
      <c r="I41" s="90"/>
      <c r="J41" s="211"/>
      <c r="K41" s="211"/>
      <c r="L41" s="90"/>
      <c r="M41" s="211"/>
      <c r="N41" s="211"/>
    </row>
    <row r="42" spans="1:14" s="49" customFormat="1" ht="16" customHeight="1">
      <c r="A42" s="232"/>
      <c r="B42" s="232"/>
      <c r="C42" s="210"/>
      <c r="D42" s="211"/>
      <c r="E42" s="211"/>
      <c r="F42" s="90"/>
      <c r="G42" s="211"/>
      <c r="H42" s="211"/>
      <c r="I42" s="90"/>
      <c r="J42" s="211"/>
      <c r="K42" s="211"/>
      <c r="L42" s="90"/>
      <c r="M42" s="211"/>
      <c r="N42" s="211"/>
    </row>
    <row r="43" spans="1:14">
      <c r="A43" s="183"/>
      <c r="B43" s="183"/>
      <c r="C43" s="212"/>
      <c r="D43" s="213"/>
      <c r="E43" s="213"/>
      <c r="F43" s="214"/>
      <c r="G43" s="215"/>
      <c r="H43" s="215"/>
      <c r="I43" s="214"/>
      <c r="J43" s="213"/>
      <c r="K43" s="213"/>
      <c r="L43" s="214"/>
      <c r="M43" s="215"/>
      <c r="N43" s="215"/>
    </row>
    <row r="44" spans="1:14" s="243" customFormat="1" ht="17.149999999999999" customHeight="1">
      <c r="A44" s="378"/>
      <c r="B44" s="378"/>
      <c r="C44" s="379" t="s">
        <v>13</v>
      </c>
      <c r="D44" s="79" t="str">
        <f>D27</f>
        <v>2T23</v>
      </c>
      <c r="E44" s="79" t="str">
        <f t="shared" ref="E44" si="8">E27</f>
        <v>2T22</v>
      </c>
      <c r="F44" s="79"/>
      <c r="G44" s="380" t="str">
        <f>+G27</f>
        <v>Var. vs 2022</v>
      </c>
      <c r="H44" s="380"/>
      <c r="I44" s="79"/>
      <c r="J44" s="79" t="str">
        <f t="shared" ref="J44:K44" si="9">J27</f>
        <v>6M23</v>
      </c>
      <c r="K44" s="79" t="str">
        <f t="shared" si="9"/>
        <v>6M22</v>
      </c>
      <c r="L44" s="79"/>
      <c r="M44" s="380" t="str">
        <f>M27</f>
        <v>Var. vs 2022</v>
      </c>
      <c r="N44" s="380"/>
    </row>
    <row r="45" spans="1:14" s="49" customFormat="1" ht="17.149999999999999" customHeight="1">
      <c r="A45" s="378"/>
      <c r="B45" s="378"/>
      <c r="C45" s="379"/>
      <c r="D45" s="376" t="s">
        <v>54</v>
      </c>
      <c r="E45" s="376"/>
      <c r="F45" s="79"/>
      <c r="G45" s="80" t="s">
        <v>31</v>
      </c>
      <c r="H45" s="80" t="s">
        <v>53</v>
      </c>
      <c r="I45" s="79"/>
      <c r="J45" s="376" t="s">
        <v>54</v>
      </c>
      <c r="K45" s="376"/>
      <c r="L45" s="79"/>
      <c r="M45" s="80" t="s">
        <v>31</v>
      </c>
      <c r="N45" s="80" t="s">
        <v>53</v>
      </c>
    </row>
    <row r="46" spans="1:14" s="49" customFormat="1" ht="16" customHeight="1">
      <c r="A46" s="233"/>
      <c r="B46" s="233"/>
      <c r="C46" s="85" t="s">
        <v>34</v>
      </c>
      <c r="D46" s="216">
        <v>258387.459</v>
      </c>
      <c r="E46" s="216">
        <v>307651.07199999999</v>
      </c>
      <c r="F46" s="217"/>
      <c r="G46" s="218">
        <f>+D46/E46-1</f>
        <v>-0.16012820199111799</v>
      </c>
      <c r="H46" s="218">
        <v>-0.16012820199111799</v>
      </c>
      <c r="I46" s="217"/>
      <c r="J46" s="216">
        <v>497132.01199999999</v>
      </c>
      <c r="K46" s="216">
        <v>582165.89199999999</v>
      </c>
      <c r="L46" s="217"/>
      <c r="M46" s="218">
        <f>+J46/K46-1</f>
        <v>-0.14606468906632541</v>
      </c>
      <c r="N46" s="218">
        <v>-0.14606468906632541</v>
      </c>
    </row>
    <row r="47" spans="1:14" s="49" customFormat="1" ht="16" customHeight="1">
      <c r="A47" s="232"/>
      <c r="B47" s="232"/>
      <c r="C47" s="81" t="s">
        <v>60</v>
      </c>
      <c r="D47" s="219">
        <v>64674.472000000002</v>
      </c>
      <c r="E47" s="219">
        <v>79824.391000000003</v>
      </c>
      <c r="F47" s="220"/>
      <c r="G47" s="220">
        <f t="shared" ref="G47:G50" si="10">+D47/E47-1</f>
        <v>-0.18979059921672314</v>
      </c>
      <c r="H47" s="220">
        <v>-0.18979059921672314</v>
      </c>
      <c r="I47" s="220"/>
      <c r="J47" s="219">
        <v>117288.137</v>
      </c>
      <c r="K47" s="219">
        <v>155977.908</v>
      </c>
      <c r="L47" s="220"/>
      <c r="M47" s="220">
        <f t="shared" ref="M47:M50" si="11">+J47/K47-1</f>
        <v>-0.24804647976173644</v>
      </c>
      <c r="N47" s="220">
        <v>-0.24804647976173644</v>
      </c>
    </row>
    <row r="48" spans="1:14" s="49" customFormat="1" ht="16" customHeight="1">
      <c r="A48" s="233"/>
      <c r="B48" s="233"/>
      <c r="C48" s="85" t="s">
        <v>128</v>
      </c>
      <c r="D48" s="216">
        <v>-71441.2</v>
      </c>
      <c r="E48" s="216">
        <v>-73944.691000000006</v>
      </c>
      <c r="F48" s="217"/>
      <c r="G48" s="218">
        <f t="shared" si="10"/>
        <v>-3.385626427190036E-2</v>
      </c>
      <c r="H48" s="218">
        <v>-3.385626427190036E-2</v>
      </c>
      <c r="I48" s="217"/>
      <c r="J48" s="216">
        <v>-143369.473</v>
      </c>
      <c r="K48" s="216">
        <v>-143104.636</v>
      </c>
      <c r="L48" s="217"/>
      <c r="M48" s="218">
        <f t="shared" si="11"/>
        <v>1.850652832798616E-3</v>
      </c>
      <c r="N48" s="218">
        <v>1.850652832798616E-3</v>
      </c>
    </row>
    <row r="49" spans="1:14" s="49" customFormat="1" ht="16" customHeight="1">
      <c r="A49" s="233"/>
      <c r="B49" s="233"/>
      <c r="C49" s="85" t="s">
        <v>130</v>
      </c>
      <c r="D49" s="216">
        <v>-2117.0239999999999</v>
      </c>
      <c r="E49" s="216">
        <v>11260.346</v>
      </c>
      <c r="F49" s="217"/>
      <c r="G49" s="218" t="s">
        <v>200</v>
      </c>
      <c r="H49" s="218" t="s">
        <v>200</v>
      </c>
      <c r="I49" s="217"/>
      <c r="J49" s="216">
        <v>-17149.267</v>
      </c>
      <c r="K49" s="216">
        <v>22352.682000000001</v>
      </c>
      <c r="L49" s="217"/>
      <c r="M49" s="218" t="s">
        <v>200</v>
      </c>
      <c r="N49" s="218" t="s">
        <v>200</v>
      </c>
    </row>
    <row r="50" spans="1:14" s="49" customFormat="1" ht="16" customHeight="1">
      <c r="A50" s="233"/>
      <c r="B50" s="233"/>
      <c r="C50" s="88" t="s">
        <v>47</v>
      </c>
      <c r="D50" s="89">
        <v>7301.5050000000001</v>
      </c>
      <c r="E50" s="89">
        <v>21095.637999999999</v>
      </c>
      <c r="F50" s="90"/>
      <c r="G50" s="91">
        <f t="shared" si="10"/>
        <v>-0.65388555681511029</v>
      </c>
      <c r="H50" s="91">
        <v>-0.65388555681511029</v>
      </c>
      <c r="I50" s="90"/>
      <c r="J50" s="89">
        <v>4321.2430000000004</v>
      </c>
      <c r="K50" s="89">
        <v>41399.421000000002</v>
      </c>
      <c r="L50" s="90"/>
      <c r="M50" s="91">
        <f t="shared" si="11"/>
        <v>-0.8956206899608572</v>
      </c>
      <c r="N50" s="91">
        <v>-0.8956206899608572</v>
      </c>
    </row>
    <row r="51" spans="1:14" s="49" customFormat="1" ht="16" customHeight="1" thickBot="1">
      <c r="A51" s="233"/>
      <c r="B51" s="233"/>
      <c r="C51" s="92" t="s">
        <v>131</v>
      </c>
      <c r="D51" s="93">
        <f>+D50/D46</f>
        <v>2.8257969749220686E-2</v>
      </c>
      <c r="E51" s="93">
        <f>+E50/E46</f>
        <v>6.8570012978859368E-2</v>
      </c>
      <c r="F51" s="90"/>
      <c r="G51" s="381" t="str">
        <f>+CONCATENATE(ROUND((D51-E51)*10000,0)," ", "bps")</f>
        <v>-403 bps</v>
      </c>
      <c r="H51" s="381"/>
      <c r="I51" s="90"/>
      <c r="J51" s="93">
        <f>+J50/J46</f>
        <v>8.6923450827785364E-3</v>
      </c>
      <c r="K51" s="93">
        <f>+K50/K46</f>
        <v>7.1112755949639186E-2</v>
      </c>
      <c r="L51" s="90"/>
      <c r="M51" s="381" t="str">
        <f>+CONCATENATE(ROUND((J51-K51)*10000,0)," ", "bps")</f>
        <v>-624 bps</v>
      </c>
      <c r="N51" s="381"/>
    </row>
    <row r="52" spans="1:14" s="49" customFormat="1" ht="16" customHeight="1">
      <c r="A52" s="233"/>
      <c r="B52" s="233"/>
      <c r="C52" s="210"/>
      <c r="D52" s="211"/>
      <c r="E52" s="211"/>
      <c r="F52" s="90"/>
      <c r="G52" s="211"/>
      <c r="H52" s="211"/>
      <c r="I52" s="90"/>
      <c r="J52" s="211"/>
      <c r="K52" s="211"/>
      <c r="L52" s="90"/>
      <c r="M52" s="211"/>
      <c r="N52" s="211"/>
    </row>
    <row r="53" spans="1:14" s="49" customFormat="1" ht="16" customHeight="1">
      <c r="A53" s="233"/>
      <c r="B53" s="233"/>
      <c r="C53" s="210"/>
      <c r="D53" s="211"/>
      <c r="E53" s="211"/>
      <c r="F53" s="90"/>
      <c r="G53" s="211"/>
      <c r="H53" s="211"/>
      <c r="I53" s="90"/>
      <c r="J53" s="211"/>
      <c r="K53" s="211"/>
      <c r="L53" s="90"/>
      <c r="M53" s="211"/>
      <c r="N53" s="211"/>
    </row>
    <row r="54" spans="1:14" ht="12.75" customHeight="1">
      <c r="A54" s="233"/>
      <c r="B54" s="233"/>
      <c r="C54" s="221"/>
      <c r="D54" s="222"/>
      <c r="E54" s="222"/>
      <c r="F54" s="223"/>
      <c r="G54" s="224"/>
      <c r="H54" s="224"/>
      <c r="I54" s="223"/>
      <c r="J54" s="222"/>
      <c r="K54" s="222"/>
      <c r="L54" s="223"/>
      <c r="M54" s="224"/>
      <c r="N54" s="224"/>
    </row>
    <row r="55" spans="1:14" s="243" customFormat="1" ht="17.149999999999999" customHeight="1">
      <c r="A55" s="378"/>
      <c r="B55" s="378"/>
      <c r="C55" s="379" t="s">
        <v>201</v>
      </c>
      <c r="D55" s="79" t="str">
        <f>D44</f>
        <v>2T23</v>
      </c>
      <c r="E55" s="79" t="str">
        <f>E44</f>
        <v>2T22</v>
      </c>
      <c r="F55" s="79"/>
      <c r="G55" s="380" t="str">
        <f>+G44</f>
        <v>Var. vs 2022</v>
      </c>
      <c r="H55" s="380"/>
      <c r="I55" s="79"/>
      <c r="J55" s="79" t="str">
        <f>J44</f>
        <v>6M23</v>
      </c>
      <c r="K55" s="79" t="str">
        <f>K44</f>
        <v>6M22</v>
      </c>
      <c r="L55" s="79"/>
      <c r="M55" s="380" t="str">
        <f>+M44</f>
        <v>Var. vs 2022</v>
      </c>
      <c r="N55" s="380"/>
    </row>
    <row r="56" spans="1:14" s="49" customFormat="1" ht="17.149999999999999" customHeight="1">
      <c r="A56" s="378"/>
      <c r="B56" s="378"/>
      <c r="C56" s="382"/>
      <c r="D56" s="376" t="s">
        <v>54</v>
      </c>
      <c r="E56" s="376"/>
      <c r="F56" s="79"/>
      <c r="G56" s="80" t="s">
        <v>31</v>
      </c>
      <c r="H56" s="80" t="s">
        <v>53</v>
      </c>
      <c r="I56" s="79"/>
      <c r="J56" s="376" t="s">
        <v>54</v>
      </c>
      <c r="K56" s="376"/>
      <c r="L56" s="79"/>
      <c r="M56" s="80" t="s">
        <v>31</v>
      </c>
      <c r="N56" s="80" t="s">
        <v>53</v>
      </c>
    </row>
    <row r="57" spans="1:14" s="49" customFormat="1" ht="16" customHeight="1">
      <c r="A57" s="232"/>
      <c r="B57" s="232"/>
      <c r="C57" s="81" t="s">
        <v>55</v>
      </c>
      <c r="D57" s="82">
        <v>53486.040999999997</v>
      </c>
      <c r="E57" s="82">
        <v>43420.991000000002</v>
      </c>
      <c r="F57" s="83"/>
      <c r="G57" s="83">
        <f t="shared" ref="G57:G67" si="12">+D57/E57-1</f>
        <v>0.23180148053276795</v>
      </c>
      <c r="H57" s="83">
        <v>0.23180148053276795</v>
      </c>
      <c r="I57" s="83"/>
      <c r="J57" s="82">
        <v>104860.629</v>
      </c>
      <c r="K57" s="82">
        <v>86500.659</v>
      </c>
      <c r="L57" s="83"/>
      <c r="M57" s="83">
        <f t="shared" ref="M57:M67" si="13">+J57/K57-1</f>
        <v>0.21225237139522823</v>
      </c>
      <c r="N57" s="83">
        <v>0.21225237139522823</v>
      </c>
    </row>
    <row r="58" spans="1:14" s="49" customFormat="1" ht="16" customHeight="1">
      <c r="A58" s="232"/>
      <c r="B58" s="232"/>
      <c r="C58" s="81" t="s">
        <v>56</v>
      </c>
      <c r="D58" s="82">
        <v>21710.955999999998</v>
      </c>
      <c r="E58" s="82">
        <v>18360.166000000001</v>
      </c>
      <c r="F58" s="83"/>
      <c r="G58" s="83">
        <f t="shared" si="12"/>
        <v>0.18250325187691652</v>
      </c>
      <c r="H58" s="83">
        <v>1.4488379719388238</v>
      </c>
      <c r="I58" s="83"/>
      <c r="J58" s="82">
        <v>40916.328999999998</v>
      </c>
      <c r="K58" s="82">
        <v>31684.481</v>
      </c>
      <c r="L58" s="83"/>
      <c r="M58" s="83">
        <f t="shared" si="13"/>
        <v>0.29136813066308376</v>
      </c>
      <c r="N58" s="83">
        <v>1.5037482444532122</v>
      </c>
    </row>
    <row r="59" spans="1:14" s="49" customFormat="1" ht="16" customHeight="1">
      <c r="A59" s="232"/>
      <c r="B59" s="232"/>
      <c r="C59" s="81" t="s">
        <v>58</v>
      </c>
      <c r="D59" s="82">
        <v>6090.7219999999998</v>
      </c>
      <c r="E59" s="82">
        <v>5304.9719999999998</v>
      </c>
      <c r="F59" s="83"/>
      <c r="G59" s="83">
        <f t="shared" si="12"/>
        <v>0.14811576762327872</v>
      </c>
      <c r="H59" s="83">
        <v>0.19091896933169505</v>
      </c>
      <c r="I59" s="83"/>
      <c r="J59" s="82">
        <v>11703.19</v>
      </c>
      <c r="K59" s="82">
        <v>10292.191000000001</v>
      </c>
      <c r="L59" s="83"/>
      <c r="M59" s="83">
        <f t="shared" si="13"/>
        <v>0.13709413282361349</v>
      </c>
      <c r="N59" s="83">
        <v>0.15815958766357419</v>
      </c>
    </row>
    <row r="60" spans="1:14" s="49" customFormat="1" ht="16" customHeight="1">
      <c r="A60" s="232"/>
      <c r="B60" s="232"/>
      <c r="C60" s="81" t="s">
        <v>59</v>
      </c>
      <c r="D60" s="82">
        <v>2103.9690000000001</v>
      </c>
      <c r="E60" s="82">
        <v>2344.7449999999999</v>
      </c>
      <c r="F60" s="83"/>
      <c r="G60" s="83">
        <f t="shared" si="12"/>
        <v>-0.10268749906706265</v>
      </c>
      <c r="H60" s="83">
        <v>5.9994653725630398E-2</v>
      </c>
      <c r="I60" s="83"/>
      <c r="J60" s="82">
        <v>4117.2619999999997</v>
      </c>
      <c r="K60" s="82">
        <v>4711.6580000000004</v>
      </c>
      <c r="L60" s="83"/>
      <c r="M60" s="83">
        <f t="shared" si="13"/>
        <v>-0.12615431765208773</v>
      </c>
      <c r="N60" s="83">
        <v>4.5090548571789624E-2</v>
      </c>
    </row>
    <row r="61" spans="1:14" s="49" customFormat="1" ht="16" customHeight="1">
      <c r="A61" s="233"/>
      <c r="B61" s="233"/>
      <c r="C61" s="85" t="s">
        <v>34</v>
      </c>
      <c r="D61" s="86">
        <f>+SUM(D57:D60)</f>
        <v>83391.687999999995</v>
      </c>
      <c r="E61" s="86">
        <f>+SUM(E57:E60)</f>
        <v>69430.873999999996</v>
      </c>
      <c r="F61" s="84"/>
      <c r="G61" s="87">
        <f t="shared" si="12"/>
        <v>0.20107501455332399</v>
      </c>
      <c r="H61" s="87" t="s">
        <v>202</v>
      </c>
      <c r="I61" s="84"/>
      <c r="J61" s="86">
        <f>+SUM(J57:J60)</f>
        <v>161597.40999999997</v>
      </c>
      <c r="K61" s="86">
        <f>+SUM(K57:K60)</f>
        <v>133188.989</v>
      </c>
      <c r="L61" s="84"/>
      <c r="M61" s="87">
        <f t="shared" si="13"/>
        <v>0.21329406592312194</v>
      </c>
      <c r="N61" s="87" t="s">
        <v>200</v>
      </c>
    </row>
    <row r="62" spans="1:14" s="49" customFormat="1" ht="16" customHeight="1">
      <c r="A62" s="232"/>
      <c r="B62" s="232"/>
      <c r="C62" s="81" t="s">
        <v>55</v>
      </c>
      <c r="D62" s="82">
        <v>49259.834999999999</v>
      </c>
      <c r="E62" s="82">
        <v>39564.894999999997</v>
      </c>
      <c r="F62" s="83"/>
      <c r="G62" s="83">
        <f t="shared" si="12"/>
        <v>0.24503894171840979</v>
      </c>
      <c r="H62" s="83">
        <v>0.24503894171840979</v>
      </c>
      <c r="I62" s="83"/>
      <c r="J62" s="82">
        <v>96527.990999999995</v>
      </c>
      <c r="K62" s="82">
        <v>81269.909</v>
      </c>
      <c r="L62" s="83"/>
      <c r="M62" s="83">
        <f t="shared" si="13"/>
        <v>0.18774577439233986</v>
      </c>
      <c r="N62" s="83">
        <v>0.18774577439233986</v>
      </c>
    </row>
    <row r="63" spans="1:14" s="49" customFormat="1" ht="16" customHeight="1">
      <c r="A63" s="232"/>
      <c r="B63" s="232"/>
      <c r="C63" s="81" t="s">
        <v>56</v>
      </c>
      <c r="D63" s="82">
        <v>18486.914000000001</v>
      </c>
      <c r="E63" s="82">
        <v>14720.977000000001</v>
      </c>
      <c r="F63" s="83"/>
      <c r="G63" s="83">
        <f t="shared" si="12"/>
        <v>0.25582113198057432</v>
      </c>
      <c r="H63" s="83">
        <v>1.605482275464464</v>
      </c>
      <c r="I63" s="83"/>
      <c r="J63" s="82">
        <v>33588.165999999997</v>
      </c>
      <c r="K63" s="82">
        <v>24554.085999999999</v>
      </c>
      <c r="L63" s="83"/>
      <c r="M63" s="83">
        <f t="shared" si="13"/>
        <v>0.36792572934704215</v>
      </c>
      <c r="N63" s="83">
        <v>1.6624513413992217</v>
      </c>
    </row>
    <row r="64" spans="1:14" s="49" customFormat="1" ht="16" customHeight="1">
      <c r="A64" s="232"/>
      <c r="B64" s="232"/>
      <c r="C64" s="81" t="s">
        <v>58</v>
      </c>
      <c r="D64" s="82">
        <v>3484.1280000000002</v>
      </c>
      <c r="E64" s="82">
        <v>3954.471</v>
      </c>
      <c r="F64" s="83"/>
      <c r="G64" s="83">
        <f t="shared" si="12"/>
        <v>-0.11893954968945275</v>
      </c>
      <c r="H64" s="83">
        <v>-8.5161761854277152E-2</v>
      </c>
      <c r="I64" s="83"/>
      <c r="J64" s="82">
        <v>6290.3270000000002</v>
      </c>
      <c r="K64" s="82">
        <v>6141.3690000000006</v>
      </c>
      <c r="L64" s="83"/>
      <c r="M64" s="83">
        <f t="shared" si="13"/>
        <v>2.4254852623250445E-2</v>
      </c>
      <c r="N64" s="83">
        <v>5.1284502824850531E-2</v>
      </c>
    </row>
    <row r="65" spans="1:14" s="49" customFormat="1" ht="16" customHeight="1">
      <c r="A65" s="232"/>
      <c r="B65" s="232"/>
      <c r="C65" s="81" t="s">
        <v>59</v>
      </c>
      <c r="D65" s="82">
        <v>1992.2940000000001</v>
      </c>
      <c r="E65" s="82">
        <v>2290.2750000000001</v>
      </c>
      <c r="F65" s="83"/>
      <c r="G65" s="83">
        <f t="shared" si="12"/>
        <v>-0.13010708321053144</v>
      </c>
      <c r="H65" s="83">
        <v>2.7494462277215082E-2</v>
      </c>
      <c r="I65" s="83"/>
      <c r="J65" s="82">
        <v>3889.1589999999997</v>
      </c>
      <c r="K65" s="82">
        <v>4605.8360000000002</v>
      </c>
      <c r="L65" s="83"/>
      <c r="M65" s="83">
        <f t="shared" si="13"/>
        <v>-0.15560193632600039</v>
      </c>
      <c r="N65" s="83">
        <v>9.766349346401082E-3</v>
      </c>
    </row>
    <row r="66" spans="1:14" s="49" customFormat="1" ht="16" customHeight="1">
      <c r="A66" s="233"/>
      <c r="B66" s="233"/>
      <c r="C66" s="85" t="s">
        <v>60</v>
      </c>
      <c r="D66" s="86">
        <f>+SUM(D62:D65)</f>
        <v>73223.170999999988</v>
      </c>
      <c r="E66" s="86">
        <f>+SUM(E62:E65)</f>
        <v>60530.617999999995</v>
      </c>
      <c r="F66" s="84"/>
      <c r="G66" s="87">
        <f t="shared" si="12"/>
        <v>0.20968814493187549</v>
      </c>
      <c r="H66" s="87" t="s">
        <v>200</v>
      </c>
      <c r="I66" s="84"/>
      <c r="J66" s="86">
        <f>+SUM(J62:J65)</f>
        <v>140295.64299999998</v>
      </c>
      <c r="K66" s="86">
        <f>+SUM(K62:K65)</f>
        <v>116571.2</v>
      </c>
      <c r="L66" s="84"/>
      <c r="M66" s="87">
        <f t="shared" si="13"/>
        <v>0.20351890518412774</v>
      </c>
      <c r="N66" s="87" t="s">
        <v>200</v>
      </c>
    </row>
    <row r="67" spans="1:14" s="49" customFormat="1" ht="16" customHeight="1">
      <c r="A67" s="233"/>
      <c r="B67" s="233"/>
      <c r="C67" s="85" t="s">
        <v>128</v>
      </c>
      <c r="D67" s="86">
        <v>-10965.442999999999</v>
      </c>
      <c r="E67" s="86">
        <v>-11375.254999999999</v>
      </c>
      <c r="F67" s="84"/>
      <c r="G67" s="87">
        <f t="shared" si="12"/>
        <v>-3.6026620941684406E-2</v>
      </c>
      <c r="H67" s="87" t="s">
        <v>200</v>
      </c>
      <c r="I67" s="84"/>
      <c r="J67" s="86">
        <v>-23323.915000000001</v>
      </c>
      <c r="K67" s="86">
        <v>-22027.553000000004</v>
      </c>
      <c r="L67" s="84"/>
      <c r="M67" s="87">
        <f t="shared" si="13"/>
        <v>5.8851838876519569E-2</v>
      </c>
      <c r="N67" s="87" t="s">
        <v>200</v>
      </c>
    </row>
    <row r="68" spans="1:14" s="49" customFormat="1" ht="16" customHeight="1">
      <c r="A68" s="233"/>
      <c r="B68" s="233"/>
      <c r="C68" s="85" t="s">
        <v>130</v>
      </c>
      <c r="D68" s="86">
        <v>49138.138999999996</v>
      </c>
      <c r="E68" s="86">
        <v>17013.657000000003</v>
      </c>
      <c r="F68" s="84"/>
      <c r="G68" s="87" t="s">
        <v>200</v>
      </c>
      <c r="H68" s="87" t="s">
        <v>200</v>
      </c>
      <c r="I68" s="84"/>
      <c r="J68" s="86">
        <v>104961.81300000002</v>
      </c>
      <c r="K68" s="86">
        <v>63605.989000000009</v>
      </c>
      <c r="L68" s="84"/>
      <c r="M68" s="87" t="s">
        <v>200</v>
      </c>
      <c r="N68" s="87" t="s">
        <v>200</v>
      </c>
    </row>
    <row r="69" spans="1:14" s="49" customFormat="1" ht="16" customHeight="1">
      <c r="A69" s="233"/>
      <c r="B69" s="233"/>
      <c r="C69" s="88" t="s">
        <v>47</v>
      </c>
      <c r="D69" s="89">
        <v>64528.721000000005</v>
      </c>
      <c r="E69" s="89">
        <v>50484.109000000004</v>
      </c>
      <c r="F69" s="90"/>
      <c r="G69" s="91">
        <f>+D69/E69-1</f>
        <v>0.27819867039745128</v>
      </c>
      <c r="H69" s="91" t="s">
        <v>200</v>
      </c>
      <c r="I69" s="90"/>
      <c r="J69" s="89">
        <v>124353.88099999999</v>
      </c>
      <c r="K69" s="89">
        <v>98613.998999999996</v>
      </c>
      <c r="L69" s="90"/>
      <c r="M69" s="91">
        <f>+J69/K69-1</f>
        <v>0.26101651145898663</v>
      </c>
      <c r="N69" s="91" t="s">
        <v>200</v>
      </c>
    </row>
    <row r="70" spans="1:14" s="49" customFormat="1" ht="16" customHeight="1" thickBot="1">
      <c r="A70" s="232"/>
      <c r="B70" s="232"/>
      <c r="C70" s="92" t="s">
        <v>131</v>
      </c>
      <c r="D70" s="93">
        <f>+D69/D61</f>
        <v>0.77380279195211887</v>
      </c>
      <c r="E70" s="93">
        <f>+E69/E61</f>
        <v>0.72711325800104443</v>
      </c>
      <c r="F70" s="90"/>
      <c r="G70" s="381" t="str">
        <f>+CONCATENATE(ROUND((D70-E70)*10000,0)," ", "bps")</f>
        <v>467 bps</v>
      </c>
      <c r="H70" s="381"/>
      <c r="I70" s="90"/>
      <c r="J70" s="93">
        <f>+J69/J61</f>
        <v>0.76952892376183513</v>
      </c>
      <c r="K70" s="93">
        <f>+K69/K61</f>
        <v>0.74040654366705938</v>
      </c>
      <c r="L70" s="90"/>
      <c r="M70" s="381" t="str">
        <f>+CONCATENATE(ROUND((J70-K70)*10000,0)," ", "bps")</f>
        <v>291 bps</v>
      </c>
      <c r="N70" s="381"/>
    </row>
    <row r="71" spans="1:14" ht="12.75" customHeight="1">
      <c r="A71" s="221"/>
      <c r="B71" s="221"/>
      <c r="C71" s="221"/>
      <c r="D71" s="222"/>
      <c r="E71" s="222"/>
      <c r="F71" s="223"/>
      <c r="G71" s="224"/>
      <c r="H71" s="224"/>
      <c r="I71" s="223"/>
      <c r="J71" s="222"/>
      <c r="K71" s="222"/>
      <c r="L71" s="223"/>
      <c r="M71" s="224"/>
      <c r="N71" s="224"/>
    </row>
    <row r="72" spans="1:14" s="243" customFormat="1" ht="17.149999999999999" customHeight="1">
      <c r="A72" s="378"/>
      <c r="B72" s="378"/>
      <c r="C72" s="383" t="s">
        <v>203</v>
      </c>
      <c r="D72" s="79" t="str">
        <f>D55</f>
        <v>2T23</v>
      </c>
      <c r="E72" s="79" t="str">
        <f t="shared" ref="E72" si="14">E55</f>
        <v>2T22</v>
      </c>
      <c r="F72" s="79"/>
      <c r="G72" s="380" t="str">
        <f>+G55</f>
        <v>Var. vs 2022</v>
      </c>
      <c r="H72" s="380"/>
      <c r="I72" s="79"/>
      <c r="J72" s="79" t="str">
        <f t="shared" ref="J72:K72" si="15">J55</f>
        <v>6M23</v>
      </c>
      <c r="K72" s="79" t="str">
        <f t="shared" si="15"/>
        <v>6M22</v>
      </c>
      <c r="L72" s="79"/>
      <c r="M72" s="380" t="str">
        <f>+M55</f>
        <v>Var. vs 2022</v>
      </c>
      <c r="N72" s="380"/>
    </row>
    <row r="73" spans="1:14" s="49" customFormat="1" ht="17.149999999999999" customHeight="1">
      <c r="A73" s="378"/>
      <c r="B73" s="378"/>
      <c r="C73" s="384"/>
      <c r="D73" s="376" t="s">
        <v>54</v>
      </c>
      <c r="E73" s="376"/>
      <c r="F73" s="79"/>
      <c r="G73" s="80" t="s">
        <v>31</v>
      </c>
      <c r="H73" s="80" t="s">
        <v>53</v>
      </c>
      <c r="I73" s="79"/>
      <c r="J73" s="376" t="s">
        <v>54</v>
      </c>
      <c r="K73" s="376"/>
      <c r="L73" s="79"/>
      <c r="M73" s="80" t="s">
        <v>31</v>
      </c>
      <c r="N73" s="80" t="s">
        <v>53</v>
      </c>
    </row>
    <row r="74" spans="1:14" s="49" customFormat="1" ht="16" customHeight="1">
      <c r="A74" s="232"/>
      <c r="B74" s="232"/>
      <c r="C74" s="81" t="s">
        <v>56</v>
      </c>
      <c r="D74" s="82">
        <v>32465.637999999999</v>
      </c>
      <c r="E74" s="82">
        <v>30135.154999999999</v>
      </c>
      <c r="F74" s="83"/>
      <c r="G74" s="83">
        <f t="shared" ref="G74:G89" si="16">IFERROR(+D74/E74-1,"N.A")</f>
        <v>7.7334362474657858E-2</v>
      </c>
      <c r="H74" s="83">
        <v>1.2227210951880023</v>
      </c>
      <c r="I74" s="83"/>
      <c r="J74" s="82">
        <v>65090.877999999997</v>
      </c>
      <c r="K74" s="82">
        <v>57519.82</v>
      </c>
      <c r="L74" s="83"/>
      <c r="M74" s="83">
        <f>IFERROR(+J74/K74-1,"N.A")</f>
        <v>0.13162520327775717</v>
      </c>
      <c r="N74" s="83">
        <v>1.1855057029524327</v>
      </c>
    </row>
    <row r="75" spans="1:14" s="49" customFormat="1" ht="16" customHeight="1">
      <c r="A75" s="232"/>
      <c r="B75" s="232"/>
      <c r="C75" s="81" t="s">
        <v>57</v>
      </c>
      <c r="D75" s="82">
        <v>-251.65700000000001</v>
      </c>
      <c r="E75" s="82">
        <v>-494.51900000000001</v>
      </c>
      <c r="F75" s="83"/>
      <c r="G75" s="83">
        <f t="shared" si="16"/>
        <v>-0.49110752064126961</v>
      </c>
      <c r="H75" s="83">
        <v>-0.45878188029964506</v>
      </c>
      <c r="I75" s="83"/>
      <c r="J75" s="82">
        <v>-833.76</v>
      </c>
      <c r="K75" s="82">
        <v>844.61199999999997</v>
      </c>
      <c r="L75" s="83"/>
      <c r="M75" s="83" t="s">
        <v>200</v>
      </c>
      <c r="N75" s="83" t="s">
        <v>200</v>
      </c>
    </row>
    <row r="76" spans="1:14" s="49" customFormat="1" ht="16" customHeight="1">
      <c r="A76" s="232"/>
      <c r="B76" s="232"/>
      <c r="C76" s="81" t="s">
        <v>58</v>
      </c>
      <c r="D76" s="82">
        <v>0</v>
      </c>
      <c r="E76" s="82">
        <v>0</v>
      </c>
      <c r="F76" s="83"/>
      <c r="G76" s="83" t="str">
        <f t="shared" si="16"/>
        <v>N.A</v>
      </c>
      <c r="H76" s="83" t="s">
        <v>200</v>
      </c>
      <c r="I76" s="83"/>
      <c r="J76" s="82">
        <v>0</v>
      </c>
      <c r="K76" s="82">
        <v>0</v>
      </c>
      <c r="L76" s="83"/>
      <c r="M76" s="83" t="str">
        <f>IFERROR(+J76/K76-1,"N.A")</f>
        <v>N.A</v>
      </c>
      <c r="N76" s="83" t="s">
        <v>200</v>
      </c>
    </row>
    <row r="77" spans="1:14" s="49" customFormat="1" ht="16" customHeight="1">
      <c r="A77" s="232"/>
      <c r="B77" s="232"/>
      <c r="C77" s="81" t="s">
        <v>59</v>
      </c>
      <c r="D77" s="82">
        <v>-435.65699999999998</v>
      </c>
      <c r="E77" s="82">
        <v>2229.2840000000001</v>
      </c>
      <c r="F77" s="83"/>
      <c r="G77" s="83" t="s">
        <v>200</v>
      </c>
      <c r="H77" s="83" t="s">
        <v>200</v>
      </c>
      <c r="I77" s="83"/>
      <c r="J77" s="82">
        <v>-614.904</v>
      </c>
      <c r="K77" s="82">
        <v>4623.0990000000002</v>
      </c>
      <c r="L77" s="83"/>
      <c r="M77" s="83" t="s">
        <v>200</v>
      </c>
      <c r="N77" s="83">
        <v>0.09</v>
      </c>
    </row>
    <row r="78" spans="1:14" s="49" customFormat="1" ht="16" customHeight="1">
      <c r="A78" s="233"/>
      <c r="B78" s="233"/>
      <c r="C78" s="85" t="s">
        <v>34</v>
      </c>
      <c r="D78" s="86">
        <f>+SUM(D74:D77)</f>
        <v>31778.324000000001</v>
      </c>
      <c r="E78" s="86">
        <f>+SUM(E74:E77)</f>
        <v>31869.919999999998</v>
      </c>
      <c r="F78" s="84"/>
      <c r="G78" s="87">
        <f t="shared" si="16"/>
        <v>-2.8740580459567511E-3</v>
      </c>
      <c r="H78" s="87" t="s">
        <v>200</v>
      </c>
      <c r="I78" s="84"/>
      <c r="J78" s="86">
        <f>+SUM(J74:J77)</f>
        <v>63642.213999999993</v>
      </c>
      <c r="K78" s="86">
        <f>+SUM(K74:K77)</f>
        <v>62987.531000000003</v>
      </c>
      <c r="L78" s="84"/>
      <c r="M78" s="87">
        <f t="shared" ref="M78:M89" si="17">IFERROR(+J78/K78-1,"N.A")</f>
        <v>1.0393850808344762E-2</v>
      </c>
      <c r="N78" s="87" t="s">
        <v>200</v>
      </c>
    </row>
    <row r="79" spans="1:14" s="49" customFormat="1" ht="16" customHeight="1">
      <c r="A79" s="232"/>
      <c r="B79" s="232"/>
      <c r="C79" s="81" t="s">
        <v>55</v>
      </c>
      <c r="D79" s="82">
        <v>0</v>
      </c>
      <c r="E79" s="82">
        <v>-1.046</v>
      </c>
      <c r="F79" s="83"/>
      <c r="G79" s="83" t="s">
        <v>200</v>
      </c>
      <c r="H79" s="83" t="s">
        <v>200</v>
      </c>
      <c r="I79" s="83"/>
      <c r="J79" s="82">
        <v>0</v>
      </c>
      <c r="K79" s="82">
        <v>-1.046</v>
      </c>
      <c r="L79" s="83"/>
      <c r="M79" s="83" t="s">
        <v>200</v>
      </c>
      <c r="N79" s="83" t="s">
        <v>200</v>
      </c>
    </row>
    <row r="80" spans="1:14" s="49" customFormat="1" ht="16" customHeight="1">
      <c r="A80" s="232"/>
      <c r="B80" s="232"/>
      <c r="C80" s="81" t="s">
        <v>56</v>
      </c>
      <c r="D80" s="82">
        <v>21344.5</v>
      </c>
      <c r="E80" s="82">
        <v>20064.757000000001</v>
      </c>
      <c r="F80" s="83"/>
      <c r="G80" s="83">
        <f t="shared" si="16"/>
        <v>6.3780637861699407E-2</v>
      </c>
      <c r="H80" s="83">
        <v>1.2008177464917167</v>
      </c>
      <c r="I80" s="83"/>
      <c r="J80" s="82">
        <v>42058.942000000003</v>
      </c>
      <c r="K80" s="82">
        <v>38059.597000000002</v>
      </c>
      <c r="L80" s="83"/>
      <c r="M80" s="83">
        <f t="shared" si="17"/>
        <v>0.10508111791094366</v>
      </c>
      <c r="N80" s="83">
        <v>1.1429863184429014</v>
      </c>
    </row>
    <row r="81" spans="1:14" s="49" customFormat="1" ht="16" customHeight="1">
      <c r="A81" s="232"/>
      <c r="B81" s="232"/>
      <c r="C81" s="81" t="s">
        <v>57</v>
      </c>
      <c r="D81" s="82">
        <v>-251.65700000000001</v>
      </c>
      <c r="E81" s="82">
        <v>-494.51900000000001</v>
      </c>
      <c r="F81" s="83"/>
      <c r="G81" s="83">
        <f t="shared" si="16"/>
        <v>-0.49110752064126961</v>
      </c>
      <c r="H81" s="83">
        <v>-0.45878188029964506</v>
      </c>
      <c r="I81" s="83"/>
      <c r="J81" s="82">
        <v>-833.76</v>
      </c>
      <c r="K81" s="82">
        <v>844.61199999999997</v>
      </c>
      <c r="L81" s="83"/>
      <c r="M81" s="83" t="s">
        <v>200</v>
      </c>
      <c r="N81" s="83" t="s">
        <v>200</v>
      </c>
    </row>
    <row r="82" spans="1:14" s="49" customFormat="1" ht="16" customHeight="1">
      <c r="A82" s="232"/>
      <c r="B82" s="232"/>
      <c r="C82" s="81" t="s">
        <v>58</v>
      </c>
      <c r="D82" s="82">
        <v>0</v>
      </c>
      <c r="E82" s="82">
        <v>0</v>
      </c>
      <c r="F82" s="83"/>
      <c r="G82" s="83" t="str">
        <f t="shared" si="16"/>
        <v>N.A</v>
      </c>
      <c r="H82" s="83" t="s">
        <v>200</v>
      </c>
      <c r="I82" s="83"/>
      <c r="J82" s="82">
        <v>0</v>
      </c>
      <c r="K82" s="82">
        <v>0</v>
      </c>
      <c r="L82" s="83"/>
      <c r="M82" s="83" t="str">
        <f t="shared" si="17"/>
        <v>N.A</v>
      </c>
      <c r="N82" s="83" t="s">
        <v>200</v>
      </c>
    </row>
    <row r="83" spans="1:14" s="49" customFormat="1" ht="16" customHeight="1">
      <c r="A83" s="232"/>
      <c r="B83" s="232"/>
      <c r="C83" s="81" t="s">
        <v>59</v>
      </c>
      <c r="D83" s="82">
        <v>-435.64800000000002</v>
      </c>
      <c r="E83" s="82">
        <v>2229.2840000000001</v>
      </c>
      <c r="F83" s="83"/>
      <c r="G83" s="83" t="s">
        <v>200</v>
      </c>
      <c r="H83" s="220" t="s">
        <v>200</v>
      </c>
      <c r="I83" s="83"/>
      <c r="J83" s="82">
        <v>-614.89400000000001</v>
      </c>
      <c r="K83" s="82">
        <v>4623.1000000000004</v>
      </c>
      <c r="L83" s="83"/>
      <c r="M83" s="83" t="s">
        <v>200</v>
      </c>
      <c r="N83" s="83" t="s">
        <v>200</v>
      </c>
    </row>
    <row r="84" spans="1:14" s="49" customFormat="1" ht="16" customHeight="1">
      <c r="A84" s="233"/>
      <c r="B84" s="233"/>
      <c r="C84" s="85" t="s">
        <v>60</v>
      </c>
      <c r="D84" s="86">
        <f>+SUM(D79:D83)</f>
        <v>20657.195</v>
      </c>
      <c r="E84" s="86">
        <f>+SUM(E79:E83)</f>
        <v>21798.476000000002</v>
      </c>
      <c r="F84" s="84"/>
      <c r="G84" s="87">
        <f t="shared" si="16"/>
        <v>-5.2355999566208289E-2</v>
      </c>
      <c r="H84" s="87" t="s">
        <v>200</v>
      </c>
      <c r="I84" s="84"/>
      <c r="J84" s="86">
        <f>+SUM(J79:J83)</f>
        <v>40610.288</v>
      </c>
      <c r="K84" s="86">
        <f>+SUM(K79:K83)</f>
        <v>43526.262999999999</v>
      </c>
      <c r="L84" s="84"/>
      <c r="M84" s="87">
        <f t="shared" si="17"/>
        <v>-6.6993460936446536E-2</v>
      </c>
      <c r="N84" s="87" t="s">
        <v>200</v>
      </c>
    </row>
    <row r="85" spans="1:14" s="49" customFormat="1" ht="16" customHeight="1">
      <c r="A85" s="233"/>
      <c r="B85" s="233"/>
      <c r="C85" s="85" t="s">
        <v>128</v>
      </c>
      <c r="D85" s="86">
        <v>-5498.4930000000004</v>
      </c>
      <c r="E85" s="86">
        <v>-5776.5869999999995</v>
      </c>
      <c r="F85" s="84"/>
      <c r="G85" s="87">
        <f t="shared" si="16"/>
        <v>-4.8141575639733092E-2</v>
      </c>
      <c r="H85" s="87" t="s">
        <v>200</v>
      </c>
      <c r="I85" s="84"/>
      <c r="J85" s="86">
        <v>-9869.0859999999993</v>
      </c>
      <c r="K85" s="86">
        <v>-11562.858</v>
      </c>
      <c r="L85" s="84"/>
      <c r="M85" s="87">
        <f t="shared" si="17"/>
        <v>-0.14648385373235584</v>
      </c>
      <c r="N85" s="87" t="s">
        <v>200</v>
      </c>
    </row>
    <row r="86" spans="1:14" s="49" customFormat="1" ht="16" customHeight="1">
      <c r="A86" s="233"/>
      <c r="B86" s="233"/>
      <c r="C86" s="85" t="s">
        <v>130</v>
      </c>
      <c r="D86" s="86">
        <v>15158.703000000001</v>
      </c>
      <c r="E86" s="86">
        <v>16021.895999999999</v>
      </c>
      <c r="F86" s="84"/>
      <c r="G86" s="87">
        <f t="shared" si="16"/>
        <v>-5.3875833421961894E-2</v>
      </c>
      <c r="H86" s="87" t="s">
        <v>200</v>
      </c>
      <c r="I86" s="84"/>
      <c r="J86" s="86">
        <v>30741.196</v>
      </c>
      <c r="K86" s="86">
        <v>31963.412000000004</v>
      </c>
      <c r="L86" s="84"/>
      <c r="M86" s="87">
        <f t="shared" si="17"/>
        <v>-3.8237970339336846E-2</v>
      </c>
      <c r="N86" s="87" t="s">
        <v>200</v>
      </c>
    </row>
    <row r="87" spans="1:14" s="49" customFormat="1" ht="16" customHeight="1">
      <c r="A87" s="232"/>
      <c r="B87" s="232"/>
      <c r="C87" s="85" t="s">
        <v>132</v>
      </c>
      <c r="D87" s="86">
        <v>574.11599999999999</v>
      </c>
      <c r="E87" s="86">
        <v>5911.0749999999998</v>
      </c>
      <c r="F87" s="84"/>
      <c r="G87" s="87">
        <f t="shared" si="16"/>
        <v>-0.90287451944020336</v>
      </c>
      <c r="H87" s="87" t="s">
        <v>200</v>
      </c>
      <c r="I87" s="84"/>
      <c r="J87" s="86">
        <v>-7300.91</v>
      </c>
      <c r="K87" s="86">
        <v>11797.844999999999</v>
      </c>
      <c r="L87" s="84"/>
      <c r="M87" s="87">
        <f t="shared" si="17"/>
        <v>-1.6188342023479712</v>
      </c>
      <c r="N87" s="87" t="s">
        <v>200</v>
      </c>
    </row>
    <row r="88" spans="1:14" s="49" customFormat="1" ht="16" customHeight="1">
      <c r="A88" s="232"/>
      <c r="B88" s="232"/>
      <c r="C88" s="85" t="s">
        <v>65</v>
      </c>
      <c r="D88" s="86">
        <v>28.396000000000001</v>
      </c>
      <c r="E88" s="86">
        <v>25.338999999999999</v>
      </c>
      <c r="F88" s="84"/>
      <c r="G88" s="87">
        <f t="shared" si="16"/>
        <v>0.12064406645881842</v>
      </c>
      <c r="H88" s="87" t="s">
        <v>200</v>
      </c>
      <c r="I88" s="84"/>
      <c r="J88" s="86">
        <v>47.545999999999999</v>
      </c>
      <c r="K88" s="86">
        <v>50.978999999999999</v>
      </c>
      <c r="L88" s="84"/>
      <c r="M88" s="87">
        <f t="shared" si="17"/>
        <v>-6.7341454324329586E-2</v>
      </c>
      <c r="N88" s="87" t="s">
        <v>200</v>
      </c>
    </row>
    <row r="89" spans="1:14" s="49" customFormat="1" ht="16" customHeight="1">
      <c r="A89" s="233"/>
      <c r="B89" s="233"/>
      <c r="C89" s="88" t="s">
        <v>47</v>
      </c>
      <c r="D89" s="89">
        <v>15761.215000000002</v>
      </c>
      <c r="E89" s="89">
        <v>21958.309999999998</v>
      </c>
      <c r="F89" s="90"/>
      <c r="G89" s="91">
        <f t="shared" si="16"/>
        <v>-0.28222094505451445</v>
      </c>
      <c r="H89" s="91" t="s">
        <v>200</v>
      </c>
      <c r="I89" s="90"/>
      <c r="J89" s="89">
        <v>23487.832000000002</v>
      </c>
      <c r="K89" s="89">
        <v>43812.235999999997</v>
      </c>
      <c r="L89" s="90"/>
      <c r="M89" s="91">
        <f t="shared" si="17"/>
        <v>-0.4638978937299616</v>
      </c>
      <c r="N89" s="91" t="s">
        <v>200</v>
      </c>
    </row>
    <row r="90" spans="1:14" s="49" customFormat="1" ht="16" customHeight="1" thickBot="1">
      <c r="A90" s="232"/>
      <c r="B90" s="232"/>
      <c r="C90" s="92" t="s">
        <v>131</v>
      </c>
      <c r="D90" s="93">
        <f>+D89/D78</f>
        <v>0.49597376501038892</v>
      </c>
      <c r="E90" s="93">
        <f>+E89/E78</f>
        <v>0.68899796422457282</v>
      </c>
      <c r="F90" s="90"/>
      <c r="G90" s="381" t="str">
        <f>+CONCATENATE(ROUND((D90-E90)*10000,0)," ", "bps")</f>
        <v>-1930 bps</v>
      </c>
      <c r="H90" s="381"/>
      <c r="I90" s="90"/>
      <c r="J90" s="93">
        <f>+J89/J78</f>
        <v>0.3690605735369295</v>
      </c>
      <c r="K90" s="93">
        <f>+K89/K78</f>
        <v>0.69556998511340273</v>
      </c>
      <c r="L90" s="90"/>
      <c r="M90" s="381" t="str">
        <f>+CONCATENATE(ROUND((J90-K90)*10000,0)," ", "bps")</f>
        <v>-3265 bps</v>
      </c>
      <c r="N90" s="381"/>
    </row>
    <row r="91" spans="1:14">
      <c r="D91" s="244"/>
      <c r="E91" s="244"/>
      <c r="J91" s="244"/>
      <c r="K91" s="244"/>
    </row>
    <row r="92" spans="1:14" ht="12.75" customHeight="1"/>
    <row r="93" spans="1:14" ht="12.75" customHeight="1"/>
  </sheetData>
  <mergeCells count="40">
    <mergeCell ref="D73:E73"/>
    <mergeCell ref="J73:K73"/>
    <mergeCell ref="G90:H90"/>
    <mergeCell ref="M90:N90"/>
    <mergeCell ref="A72:B73"/>
    <mergeCell ref="C72:C73"/>
    <mergeCell ref="G72:H72"/>
    <mergeCell ref="M72:N72"/>
    <mergeCell ref="D56:E56"/>
    <mergeCell ref="J56:K56"/>
    <mergeCell ref="G70:H70"/>
    <mergeCell ref="M70:N70"/>
    <mergeCell ref="A55:B56"/>
    <mergeCell ref="C55:C56"/>
    <mergeCell ref="G55:H55"/>
    <mergeCell ref="M55:N55"/>
    <mergeCell ref="D45:E45"/>
    <mergeCell ref="J45:K45"/>
    <mergeCell ref="G51:H51"/>
    <mergeCell ref="M51:N51"/>
    <mergeCell ref="A44:B45"/>
    <mergeCell ref="C44:C45"/>
    <mergeCell ref="G44:H44"/>
    <mergeCell ref="M44:N44"/>
    <mergeCell ref="D28:E28"/>
    <mergeCell ref="J28:K28"/>
    <mergeCell ref="G40:H40"/>
    <mergeCell ref="M40:N40"/>
    <mergeCell ref="A27:B28"/>
    <mergeCell ref="C27:C28"/>
    <mergeCell ref="G27:H27"/>
    <mergeCell ref="M27:N27"/>
    <mergeCell ref="D5:E5"/>
    <mergeCell ref="J5:K5"/>
    <mergeCell ref="G23:H23"/>
    <mergeCell ref="M23:N23"/>
    <mergeCell ref="A4:B5"/>
    <mergeCell ref="C4:C5"/>
    <mergeCell ref="G4:H4"/>
    <mergeCell ref="M4:N4"/>
  </mergeCells>
  <pageMargins left="0.70866141732283472" right="0.70866141732283472" top="0.74803149606299213" bottom="0.74803149606299213" header="0.31496062992125984" footer="0.31496062992125984"/>
  <pageSetup fitToHeight="10" orientation="landscape" horizontalDpi="1200" verticalDpi="1200" r:id="rId1"/>
  <ignoredErrors>
    <ignoredError sqref="G15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13F0DD-7E60-45E0-8F75-3A560B39AB1D}">
  <dimension ref="A2:T59"/>
  <sheetViews>
    <sheetView showGridLines="0" topLeftCell="A8" zoomScaleNormal="100" workbookViewId="0">
      <selection activeCell="G13" sqref="G13"/>
    </sheetView>
  </sheetViews>
  <sheetFormatPr baseColWidth="10" defaultColWidth="11.453125" defaultRowHeight="14.5"/>
  <cols>
    <col min="1" max="1" width="0.81640625" style="58" customWidth="1"/>
    <col min="2" max="2" width="33.54296875" style="207" customWidth="1"/>
    <col min="3" max="3" width="12.26953125" style="207" bestFit="1" customWidth="1"/>
    <col min="4" max="4" width="11.7265625" style="207" bestFit="1" customWidth="1"/>
    <col min="5" max="5" width="12.26953125" style="207" bestFit="1" customWidth="1"/>
    <col min="6" max="6" width="10.1796875" style="207" customWidth="1"/>
    <col min="7" max="7" width="1.7265625" customWidth="1"/>
    <col min="8" max="8" width="10.54296875" style="207" customWidth="1"/>
    <col min="9" max="9" width="11.81640625" style="207" customWidth="1"/>
    <col min="10" max="10" width="11.81640625" customWidth="1"/>
    <col min="11" max="11" width="8.26953125" style="58" bestFit="1" customWidth="1"/>
    <col min="12" max="12" width="33.54296875" style="207" customWidth="1"/>
    <col min="13" max="16" width="11.453125" style="58"/>
    <col min="17" max="17" width="1.7265625" customWidth="1"/>
    <col min="18" max="16384" width="11.453125" style="58"/>
  </cols>
  <sheetData>
    <row r="2" spans="1:20" s="132" customFormat="1" ht="23.5">
      <c r="A2" s="59"/>
      <c r="B2" s="304" t="s">
        <v>179</v>
      </c>
      <c r="G2"/>
      <c r="J2"/>
      <c r="L2" s="124"/>
      <c r="Q2"/>
    </row>
    <row r="3" spans="1:20">
      <c r="A3" s="208"/>
      <c r="B3" s="209"/>
      <c r="C3" s="209"/>
      <c r="D3" s="209"/>
      <c r="E3" s="209"/>
      <c r="F3" s="209"/>
      <c r="L3" s="209"/>
    </row>
    <row r="4" spans="1:20" s="132" customFormat="1" ht="15" customHeight="1">
      <c r="B4" s="385" t="s">
        <v>209</v>
      </c>
      <c r="C4" s="386" t="s">
        <v>183</v>
      </c>
      <c r="D4" s="386"/>
      <c r="E4" s="386" t="s">
        <v>135</v>
      </c>
      <c r="F4" s="386"/>
      <c r="G4" s="303"/>
      <c r="H4" s="386" t="s">
        <v>189</v>
      </c>
      <c r="I4" s="386"/>
      <c r="J4"/>
      <c r="L4" s="385" t="s">
        <v>210</v>
      </c>
      <c r="M4" s="386" t="s">
        <v>183</v>
      </c>
      <c r="N4" s="386"/>
      <c r="O4" s="386" t="s">
        <v>135</v>
      </c>
      <c r="P4" s="386"/>
      <c r="Q4" s="303"/>
      <c r="R4" s="386" t="s">
        <v>189</v>
      </c>
      <c r="S4" s="386"/>
    </row>
    <row r="5" spans="1:20" s="132" customFormat="1" ht="20.149999999999999" customHeight="1">
      <c r="B5" s="385"/>
      <c r="C5" s="247" t="s">
        <v>177</v>
      </c>
      <c r="D5" s="247" t="s">
        <v>2</v>
      </c>
      <c r="E5" s="247" t="s">
        <v>177</v>
      </c>
      <c r="F5" s="247" t="s">
        <v>2</v>
      </c>
      <c r="G5"/>
      <c r="H5" s="247" t="s">
        <v>31</v>
      </c>
      <c r="I5" s="247" t="s">
        <v>53</v>
      </c>
      <c r="J5"/>
      <c r="L5" s="385"/>
      <c r="M5" s="247" t="s">
        <v>177</v>
      </c>
      <c r="N5" s="247" t="s">
        <v>2</v>
      </c>
      <c r="O5" s="247" t="s">
        <v>177</v>
      </c>
      <c r="P5" s="247" t="s">
        <v>2</v>
      </c>
      <c r="Q5"/>
      <c r="R5" s="247" t="s">
        <v>31</v>
      </c>
      <c r="S5" s="247" t="s">
        <v>53</v>
      </c>
    </row>
    <row r="6" spans="1:20" s="132" customFormat="1" ht="17.149999999999999" customHeight="1">
      <c r="B6" s="248" t="s">
        <v>178</v>
      </c>
      <c r="C6" s="249">
        <v>1187591.304</v>
      </c>
      <c r="D6" s="51">
        <v>0.32827189655156214</v>
      </c>
      <c r="E6" s="249">
        <v>1113765.534</v>
      </c>
      <c r="F6" s="51">
        <v>0.34754162569691721</v>
      </c>
      <c r="G6"/>
      <c r="H6" s="51">
        <v>6.6284839803635087E-2</v>
      </c>
      <c r="I6" s="51">
        <v>6.6284839803635087E-2</v>
      </c>
      <c r="J6"/>
      <c r="L6" s="248" t="s">
        <v>178</v>
      </c>
      <c r="M6" s="249">
        <v>158042.413</v>
      </c>
      <c r="N6" s="51">
        <v>0.13307811573534392</v>
      </c>
      <c r="O6" s="249">
        <v>155594.48699999999</v>
      </c>
      <c r="P6" s="51">
        <v>0.13970129461736422</v>
      </c>
      <c r="Q6"/>
      <c r="R6" s="51">
        <v>1.573272965641781E-2</v>
      </c>
      <c r="S6" s="51">
        <v>1.573272965641781E-2</v>
      </c>
    </row>
    <row r="7" spans="1:20" s="132" customFormat="1" ht="17.149999999999999" customHeight="1">
      <c r="B7" s="248" t="s">
        <v>63</v>
      </c>
      <c r="C7" s="249">
        <v>53486.040999999997</v>
      </c>
      <c r="D7" s="51">
        <v>1.4784517248456216E-2</v>
      </c>
      <c r="E7" s="249">
        <v>43420.991000000002</v>
      </c>
      <c r="F7" s="51">
        <v>1.3549172910131739E-2</v>
      </c>
      <c r="G7"/>
      <c r="H7" s="51">
        <v>0.23180148053276795</v>
      </c>
      <c r="I7" s="51">
        <v>0.23180148053276795</v>
      </c>
      <c r="J7"/>
      <c r="L7" s="248" t="s">
        <v>63</v>
      </c>
      <c r="M7" s="249">
        <v>41175.107000000004</v>
      </c>
      <c r="N7" s="51">
        <v>0.76982902884885429</v>
      </c>
      <c r="O7" s="249">
        <v>31635.204000000002</v>
      </c>
      <c r="P7" s="51">
        <v>0.72856936867240085</v>
      </c>
      <c r="Q7"/>
      <c r="R7" s="51">
        <v>0.30155971176920504</v>
      </c>
      <c r="S7" s="51">
        <v>0.30155971176920504</v>
      </c>
    </row>
    <row r="8" spans="1:20" s="132" customFormat="1" ht="17.149999999999999" customHeight="1">
      <c r="B8" s="248" t="s">
        <v>61</v>
      </c>
      <c r="C8" s="249">
        <v>191656.967</v>
      </c>
      <c r="D8" s="51">
        <v>5.2977481253441511E-2</v>
      </c>
      <c r="E8" s="249">
        <v>206598.495</v>
      </c>
      <c r="F8" s="51">
        <v>6.4467407750504538E-2</v>
      </c>
      <c r="G8"/>
      <c r="H8" s="51">
        <v>-7.232157233284775E-2</v>
      </c>
      <c r="I8" s="51">
        <v>-7.232157233284775E-2</v>
      </c>
      <c r="J8"/>
      <c r="L8" s="248" t="s">
        <v>61</v>
      </c>
      <c r="M8" s="249">
        <v>11210.841</v>
      </c>
      <c r="N8" s="51">
        <v>5.8494304566554058E-2</v>
      </c>
      <c r="O8" s="249">
        <v>14626.593999999999</v>
      </c>
      <c r="P8" s="51">
        <v>7.079719530386705E-2</v>
      </c>
      <c r="Q8"/>
      <c r="R8" s="51">
        <v>-0.23353030787618767</v>
      </c>
      <c r="S8" s="51">
        <v>-0.23353030787618767</v>
      </c>
    </row>
    <row r="9" spans="1:20" s="132" customFormat="1" ht="17.149999999999999" customHeight="1">
      <c r="B9" s="248" t="s">
        <v>62</v>
      </c>
      <c r="C9" s="249">
        <v>258387.459</v>
      </c>
      <c r="D9" s="51">
        <v>7.1423006319915772E-2</v>
      </c>
      <c r="E9" s="249">
        <v>307651.07199999999</v>
      </c>
      <c r="F9" s="51">
        <v>9.6000056067706729E-2</v>
      </c>
      <c r="G9"/>
      <c r="H9" s="51">
        <v>-0.16012820199111799</v>
      </c>
      <c r="I9" s="51">
        <v>-0.16012820199111799</v>
      </c>
      <c r="J9"/>
      <c r="L9" s="248" t="s">
        <v>62</v>
      </c>
      <c r="M9" s="249">
        <v>7301.5050000000001</v>
      </c>
      <c r="N9" s="51">
        <v>2.8257969749220686E-2</v>
      </c>
      <c r="O9" s="249">
        <v>21095.637999999999</v>
      </c>
      <c r="P9" s="51">
        <v>6.8570012978859368E-2</v>
      </c>
      <c r="Q9"/>
      <c r="R9" s="51">
        <v>-0.65388555681511029</v>
      </c>
      <c r="S9" s="51">
        <v>-0.65388555681511029</v>
      </c>
    </row>
    <row r="10" spans="1:20" s="132" customFormat="1" ht="17.149999999999999" customHeight="1">
      <c r="B10" s="248" t="s">
        <v>15</v>
      </c>
      <c r="C10" s="249">
        <v>4057.3</v>
      </c>
      <c r="D10" s="51">
        <v>1.121511719892699E-3</v>
      </c>
      <c r="E10" s="249">
        <v>2577.31</v>
      </c>
      <c r="F10" s="51">
        <v>8.0422896918708349E-4</v>
      </c>
      <c r="G10"/>
      <c r="H10" s="51">
        <v>0.57423825616631308</v>
      </c>
      <c r="I10" s="51">
        <v>0.57423825616631308</v>
      </c>
      <c r="J10"/>
      <c r="L10" s="248" t="s">
        <v>64</v>
      </c>
      <c r="M10" s="249">
        <v>1424.105</v>
      </c>
      <c r="N10" s="51">
        <v>0</v>
      </c>
      <c r="O10" s="249">
        <v>6108.0020000000004</v>
      </c>
      <c r="P10" s="51">
        <v>0</v>
      </c>
      <c r="Q10"/>
      <c r="R10" s="51">
        <v>-0.76684601609495218</v>
      </c>
      <c r="S10" s="51">
        <v>-0.76684601609495218</v>
      </c>
    </row>
    <row r="11" spans="1:20" s="250" customFormat="1" ht="17.149999999999999" customHeight="1">
      <c r="B11" s="309" t="s">
        <v>55</v>
      </c>
      <c r="C11" s="310">
        <v>1695179.071</v>
      </c>
      <c r="D11" s="311">
        <v>0.46857841309326836</v>
      </c>
      <c r="E11" s="310">
        <v>1674013.402</v>
      </c>
      <c r="F11" s="311">
        <v>0.52236249139444724</v>
      </c>
      <c r="G11" s="314"/>
      <c r="H11" s="311">
        <v>1.2643667592333818E-2</v>
      </c>
      <c r="I11" s="311">
        <v>1.2643667592333818E-2</v>
      </c>
      <c r="J11"/>
      <c r="L11" s="248" t="s">
        <v>15</v>
      </c>
      <c r="M11" s="249">
        <v>-25700.156999999999</v>
      </c>
      <c r="N11" s="51">
        <v>-6.3343003968156157</v>
      </c>
      <c r="O11" s="249">
        <v>-41383.139000000003</v>
      </c>
      <c r="P11" s="51">
        <v>-16.056717662989708</v>
      </c>
      <c r="Q11"/>
      <c r="R11" s="51">
        <v>-0.37897033378739109</v>
      </c>
      <c r="S11" s="51">
        <v>-0.37897033378739109</v>
      </c>
      <c r="T11" s="248"/>
    </row>
    <row r="12" spans="1:20" s="132" customFormat="1" ht="17.149999999999999" customHeight="1">
      <c r="B12" s="248" t="s">
        <v>178</v>
      </c>
      <c r="C12" s="249">
        <v>424653.20199999999</v>
      </c>
      <c r="D12" s="51">
        <v>0.11738189015674505</v>
      </c>
      <c r="E12" s="249">
        <v>401052.04200000002</v>
      </c>
      <c r="F12" s="51">
        <v>0.12514508162698121</v>
      </c>
      <c r="G12"/>
      <c r="H12" s="51">
        <v>5.8848123256781681E-2</v>
      </c>
      <c r="I12" s="51">
        <v>1.1815841472830173</v>
      </c>
      <c r="J12"/>
      <c r="L12" s="309" t="s">
        <v>55</v>
      </c>
      <c r="M12" s="310">
        <v>193453.81400000004</v>
      </c>
      <c r="N12" s="311">
        <v>0.11411998726829493</v>
      </c>
      <c r="O12" s="310">
        <v>187676.78600000002</v>
      </c>
      <c r="P12" s="311">
        <v>0.11211187782354447</v>
      </c>
      <c r="Q12" s="303"/>
      <c r="R12" s="311">
        <v>3.0781793119581735E-2</v>
      </c>
      <c r="S12" s="311">
        <v>3.0781793119581735E-2</v>
      </c>
    </row>
    <row r="13" spans="1:20" s="132" customFormat="1" ht="17.149999999999999" customHeight="1">
      <c r="B13" s="248" t="s">
        <v>63</v>
      </c>
      <c r="C13" s="249">
        <v>21710.955999999998</v>
      </c>
      <c r="D13" s="51">
        <v>6.0013042180944737E-3</v>
      </c>
      <c r="E13" s="249">
        <v>18360.166000000001</v>
      </c>
      <c r="F13" s="51">
        <v>5.7291429344098069E-3</v>
      </c>
      <c r="G13"/>
      <c r="H13" s="51">
        <v>0.18250325187691652</v>
      </c>
      <c r="I13" s="51">
        <v>1.4488379719388238</v>
      </c>
      <c r="J13"/>
      <c r="L13" s="313" t="s">
        <v>56</v>
      </c>
      <c r="M13" s="310">
        <v>83820.603000000003</v>
      </c>
      <c r="N13" s="311">
        <v>0.12771574173901609</v>
      </c>
      <c r="O13" s="310">
        <v>69988.416000000012</v>
      </c>
      <c r="P13" s="311">
        <v>0.11011437853044813</v>
      </c>
      <c r="Q13" s="303"/>
      <c r="R13" s="311">
        <v>0.19763537726014535</v>
      </c>
      <c r="S13" s="311">
        <v>1.4724172284584176</v>
      </c>
    </row>
    <row r="14" spans="1:20" s="132" customFormat="1" ht="17.149999999999999" customHeight="1">
      <c r="B14" s="248" t="s">
        <v>61</v>
      </c>
      <c r="C14" s="249">
        <v>175934.266</v>
      </c>
      <c r="D14" s="51">
        <v>4.8631439935355923E-2</v>
      </c>
      <c r="E14" s="249">
        <v>183410.774</v>
      </c>
      <c r="F14" s="51">
        <v>5.7231864894725565E-2</v>
      </c>
      <c r="G14"/>
      <c r="H14" s="51">
        <v>-4.0763733977808747E-2</v>
      </c>
      <c r="I14" s="51">
        <v>0.97534172010649223</v>
      </c>
      <c r="J14"/>
      <c r="L14" s="313" t="s">
        <v>199</v>
      </c>
      <c r="M14" s="310">
        <v>38902.577999999994</v>
      </c>
      <c r="N14" s="311">
        <v>9.7705081330146867E-2</v>
      </c>
      <c r="O14" s="310">
        <v>0</v>
      </c>
      <c r="P14" s="311" t="s">
        <v>200</v>
      </c>
      <c r="Q14" s="303"/>
      <c r="R14" s="311" t="s">
        <v>200</v>
      </c>
      <c r="S14" s="311">
        <v>0</v>
      </c>
    </row>
    <row r="15" spans="1:20" s="132" customFormat="1" ht="17.149999999999999" customHeight="1">
      <c r="B15" s="248" t="s">
        <v>64</v>
      </c>
      <c r="C15" s="249">
        <v>32465.637999999999</v>
      </c>
      <c r="D15" s="51">
        <v>8.9740944743533294E-3</v>
      </c>
      <c r="E15" s="249">
        <v>30135.154999999999</v>
      </c>
      <c r="F15" s="51">
        <v>9.4034340618485892E-3</v>
      </c>
      <c r="G15"/>
      <c r="H15" s="51">
        <v>7.7334362474657858E-2</v>
      </c>
      <c r="I15" s="51">
        <v>1.2227210951880023</v>
      </c>
      <c r="J15"/>
      <c r="L15" s="313" t="s">
        <v>57</v>
      </c>
      <c r="M15" s="310">
        <v>25223.477000000003</v>
      </c>
      <c r="N15" s="311">
        <v>6.2737662313500267E-2</v>
      </c>
      <c r="O15" s="310">
        <v>23639.705999999998</v>
      </c>
      <c r="P15" s="311">
        <v>6.3044375215430951E-2</v>
      </c>
      <c r="Q15" s="303"/>
      <c r="R15" s="311">
        <v>6.6996222372647241E-2</v>
      </c>
      <c r="S15" s="311">
        <v>0.13044378464105932</v>
      </c>
    </row>
    <row r="16" spans="1:20" s="132" customFormat="1" ht="17" customHeight="1">
      <c r="B16" s="248" t="s">
        <v>15</v>
      </c>
      <c r="C16" s="249">
        <v>1541.902</v>
      </c>
      <c r="D16" s="51">
        <v>4.262098350937797E-4</v>
      </c>
      <c r="E16" s="249">
        <v>2639.2930000000001</v>
      </c>
      <c r="F16" s="51">
        <v>8.235702685252008E-4</v>
      </c>
      <c r="G16"/>
      <c r="H16" s="51">
        <v>-0.41578975884829761</v>
      </c>
      <c r="I16" s="51">
        <v>0.2154204523422778</v>
      </c>
      <c r="J16"/>
      <c r="L16" s="313" t="s">
        <v>58</v>
      </c>
      <c r="M16" s="310">
        <v>30479.555</v>
      </c>
      <c r="N16" s="311">
        <v>0.11261722842257223</v>
      </c>
      <c r="O16" s="310">
        <v>29652.516</v>
      </c>
      <c r="P16" s="311">
        <v>0.10892359900670989</v>
      </c>
      <c r="Q16" s="303"/>
      <c r="R16" s="311">
        <v>2.7891022805619725E-2</v>
      </c>
      <c r="S16" s="311">
        <v>6.7908464441179817E-2</v>
      </c>
    </row>
    <row r="17" spans="2:19" s="132" customFormat="1" ht="17.149999999999999" customHeight="1">
      <c r="B17" s="309" t="s">
        <v>56</v>
      </c>
      <c r="C17" s="310">
        <v>656305.96400000004</v>
      </c>
      <c r="D17" s="311">
        <v>0.18141493861964259</v>
      </c>
      <c r="E17" s="310">
        <v>635597.43000000005</v>
      </c>
      <c r="F17" s="311">
        <v>0.19833309378649039</v>
      </c>
      <c r="G17" s="314"/>
      <c r="H17" s="311">
        <v>3.2581211034789614E-2</v>
      </c>
      <c r="I17" s="311">
        <v>1.1277200121884068</v>
      </c>
      <c r="J17"/>
      <c r="L17" s="313" t="s">
        <v>59</v>
      </c>
      <c r="M17" s="310">
        <v>7809.3579999999993</v>
      </c>
      <c r="N17" s="311">
        <v>3.9973417181423027E-2</v>
      </c>
      <c r="O17" s="310">
        <v>13062.132999999998</v>
      </c>
      <c r="P17" s="311">
        <v>5.2694452480784332E-2</v>
      </c>
      <c r="Q17" s="303"/>
      <c r="R17" s="311">
        <v>-0.40213761412473747</v>
      </c>
      <c r="S17" s="311">
        <v>-0.29469814063829702</v>
      </c>
    </row>
    <row r="18" spans="2:19" s="132" customFormat="1" ht="17.149999999999999" customHeight="1">
      <c r="B18" s="248" t="s">
        <v>178</v>
      </c>
      <c r="C18" s="249">
        <v>402298.467</v>
      </c>
      <c r="D18" s="51">
        <v>0.11120263368135612</v>
      </c>
      <c r="E18" s="249">
        <v>375463.83100000001</v>
      </c>
      <c r="F18" s="51">
        <v>0.11716048506860384</v>
      </c>
      <c r="G18"/>
      <c r="H18" s="51">
        <v>7.1470628551701942E-2</v>
      </c>
      <c r="I18" s="51">
        <v>0.13637981987001369</v>
      </c>
      <c r="J18"/>
      <c r="L18" s="251" t="s">
        <v>133</v>
      </c>
      <c r="M18" s="109">
        <v>379689.38500000001</v>
      </c>
      <c r="N18" s="117">
        <v>0.10495307105620762</v>
      </c>
      <c r="O18" s="109">
        <v>324019.55700000003</v>
      </c>
      <c r="P18" s="117">
        <v>0.10110771087783987</v>
      </c>
      <c r="Q18"/>
      <c r="R18" s="117">
        <v>0.17181008614242366</v>
      </c>
      <c r="S18" s="117" t="s">
        <v>200</v>
      </c>
    </row>
    <row r="19" spans="2:19" s="132" customFormat="1" ht="17.149999999999999" customHeight="1">
      <c r="B19" s="248" t="s">
        <v>64</v>
      </c>
      <c r="C19" s="249">
        <v>-251.65700000000001</v>
      </c>
      <c r="D19" s="51">
        <v>-6.956258469746801E-5</v>
      </c>
      <c r="E19" s="249">
        <v>-494.51900000000001</v>
      </c>
      <c r="F19" s="51">
        <v>-1.5431069821380717E-4</v>
      </c>
      <c r="G19"/>
      <c r="H19" s="51">
        <v>-0.49110752064126961</v>
      </c>
      <c r="I19" s="51">
        <v>-0.45878188029964506</v>
      </c>
      <c r="J19"/>
      <c r="L19" s="248"/>
      <c r="M19" s="254"/>
      <c r="Q19"/>
    </row>
    <row r="20" spans="2:19" s="132" customFormat="1" ht="17" customHeight="1">
      <c r="B20" s="309" t="s">
        <v>57</v>
      </c>
      <c r="C20" s="310">
        <v>402046.81</v>
      </c>
      <c r="D20" s="311">
        <v>0.11113307109665865</v>
      </c>
      <c r="E20" s="310">
        <v>374969.31200000003</v>
      </c>
      <c r="F20" s="311">
        <v>0.11700617437039004</v>
      </c>
      <c r="G20" s="314"/>
      <c r="H20" s="311">
        <v>7.2212570824995881E-2</v>
      </c>
      <c r="I20" s="311">
        <v>0.13716542168943913</v>
      </c>
      <c r="J20"/>
      <c r="L20" s="248"/>
      <c r="Q20"/>
    </row>
    <row r="21" spans="2:19" s="132" customFormat="1" ht="17" customHeight="1">
      <c r="B21" s="248" t="s">
        <v>178</v>
      </c>
      <c r="C21" s="249">
        <v>398163.304</v>
      </c>
      <c r="D21" s="51">
        <v>0.11005959920814323</v>
      </c>
      <c r="E21" s="249" t="s">
        <v>200</v>
      </c>
      <c r="F21" s="249" t="s">
        <v>200</v>
      </c>
      <c r="G21"/>
      <c r="H21" s="249" t="s">
        <v>200</v>
      </c>
      <c r="I21" s="249" t="s">
        <v>200</v>
      </c>
      <c r="J21"/>
      <c r="L21" s="248"/>
      <c r="Q21"/>
    </row>
    <row r="22" spans="2:19" s="132" customFormat="1" ht="17" customHeight="1">
      <c r="B22" s="309" t="s">
        <v>199</v>
      </c>
      <c r="C22" s="310">
        <f>+C21</f>
        <v>398163.304</v>
      </c>
      <c r="D22" s="311">
        <f t="shared" ref="D22" si="0">+D21</f>
        <v>0.11005959920814323</v>
      </c>
      <c r="E22" s="310" t="s">
        <v>200</v>
      </c>
      <c r="F22" s="310" t="s">
        <v>200</v>
      </c>
      <c r="G22" s="314"/>
      <c r="H22" s="310" t="s">
        <v>200</v>
      </c>
      <c r="I22" s="310" t="s">
        <v>200</v>
      </c>
      <c r="J22"/>
      <c r="L22" s="248"/>
      <c r="Q22"/>
    </row>
    <row r="23" spans="2:19" s="132" customFormat="1" ht="17" customHeight="1">
      <c r="B23" s="248" t="s">
        <v>178</v>
      </c>
      <c r="C23" s="249">
        <v>264405.66100000002</v>
      </c>
      <c r="D23" s="51">
        <v>7.3086547116919115E-2</v>
      </c>
      <c r="E23" s="249">
        <v>266821.02299999999</v>
      </c>
      <c r="F23" s="51">
        <v>8.3259365883317532E-2</v>
      </c>
      <c r="G23"/>
      <c r="H23" s="51">
        <v>-9.0523676614491233E-3</v>
      </c>
      <c r="I23" s="51">
        <v>2.9215384539736711E-2</v>
      </c>
      <c r="J23"/>
      <c r="L23" s="248"/>
      <c r="Q23"/>
    </row>
    <row r="24" spans="2:19" s="132" customFormat="1" ht="17.149999999999999" customHeight="1">
      <c r="B24" s="248" t="s">
        <v>63</v>
      </c>
      <c r="C24" s="249">
        <v>6090.7219999999998</v>
      </c>
      <c r="D24" s="51">
        <v>1.6835866476741426E-3</v>
      </c>
      <c r="E24" s="249">
        <v>5304.9719999999998</v>
      </c>
      <c r="F24" s="51">
        <v>1.6553740772845878E-3</v>
      </c>
      <c r="G24"/>
      <c r="H24" s="51">
        <v>0.14811576762327872</v>
      </c>
      <c r="I24" s="51">
        <v>0.19091896933169505</v>
      </c>
      <c r="J24"/>
      <c r="L24" s="248"/>
      <c r="Q24"/>
    </row>
    <row r="25" spans="2:19" s="132" customFormat="1" ht="17.149999999999999" customHeight="1">
      <c r="B25" s="248" t="s">
        <v>15</v>
      </c>
      <c r="C25" s="249">
        <v>150.97200000000001</v>
      </c>
      <c r="D25" s="51">
        <v>4.1731414333581581E-5</v>
      </c>
      <c r="E25" s="249">
        <v>106.251</v>
      </c>
      <c r="F25" s="51">
        <v>3.3154774631339197E-5</v>
      </c>
      <c r="G25"/>
      <c r="H25" s="51">
        <v>0.42089956800406592</v>
      </c>
      <c r="I25" s="51">
        <v>0.472865907148321</v>
      </c>
      <c r="J25"/>
      <c r="L25" s="248"/>
      <c r="Q25"/>
    </row>
    <row r="26" spans="2:19" s="132" customFormat="1" ht="17.149999999999999" customHeight="1">
      <c r="B26" s="309" t="s">
        <v>58</v>
      </c>
      <c r="C26" s="310">
        <v>270647.35500000004</v>
      </c>
      <c r="D26" s="311">
        <v>7.4811865178926851E-2</v>
      </c>
      <c r="E26" s="310">
        <v>272232.24599999998</v>
      </c>
      <c r="F26" s="311">
        <v>8.4947894735233453E-2</v>
      </c>
      <c r="G26" s="314"/>
      <c r="H26" s="311">
        <v>-5.8218341996117973E-3</v>
      </c>
      <c r="I26" s="311">
        <v>3.254236636891461E-2</v>
      </c>
      <c r="J26"/>
      <c r="L26" s="248"/>
      <c r="Q26"/>
    </row>
    <row r="27" spans="2:19" s="132" customFormat="1" ht="17.149999999999999" customHeight="1">
      <c r="B27" s="248" t="s">
        <v>178</v>
      </c>
      <c r="C27" s="249">
        <v>178180.57399999999</v>
      </c>
      <c r="D27" s="51">
        <v>4.9252360436302052E-2</v>
      </c>
      <c r="E27" s="249">
        <v>218944.01699999999</v>
      </c>
      <c r="F27" s="51">
        <v>6.8319729136809032E-2</v>
      </c>
      <c r="G27"/>
      <c r="H27" s="51">
        <v>-0.18618203666191069</v>
      </c>
      <c r="I27" s="51">
        <v>-3.7694061784051325E-2</v>
      </c>
      <c r="J27"/>
      <c r="L27" s="248"/>
      <c r="Q27"/>
    </row>
    <row r="28" spans="2:19" s="132" customFormat="1" ht="17.149999999999999" customHeight="1">
      <c r="B28" s="248" t="s">
        <v>63</v>
      </c>
      <c r="C28" s="249">
        <v>2103.9690000000001</v>
      </c>
      <c r="D28" s="51">
        <v>5.8157540526727674E-4</v>
      </c>
      <c r="E28" s="249">
        <v>2344.7449999999999</v>
      </c>
      <c r="F28" s="51">
        <v>7.3165892126153553E-4</v>
      </c>
      <c r="G28"/>
      <c r="H28" s="51">
        <v>-0.10268749906706265</v>
      </c>
      <c r="I28" s="51">
        <v>5.9994653725630398E-2</v>
      </c>
      <c r="J28"/>
      <c r="L28" s="248"/>
      <c r="Q28"/>
    </row>
    <row r="29" spans="2:19" s="132" customFormat="1" ht="17.149999999999999" customHeight="1">
      <c r="B29" s="248" t="s">
        <v>61</v>
      </c>
      <c r="C29" s="249">
        <v>16013.994000000001</v>
      </c>
      <c r="D29" s="51">
        <v>4.426560016092318E-3</v>
      </c>
      <c r="E29" s="249">
        <v>25322.626</v>
      </c>
      <c r="F29" s="51">
        <v>7.9017228835840635E-3</v>
      </c>
      <c r="G29"/>
      <c r="H29" s="51">
        <v>-0.36760136962098633</v>
      </c>
      <c r="I29" s="51">
        <v>-0.25228910505019253</v>
      </c>
      <c r="J29"/>
      <c r="L29" s="248"/>
      <c r="Q29"/>
    </row>
    <row r="30" spans="2:19" s="132" customFormat="1" ht="17.149999999999999" customHeight="1">
      <c r="B30" s="248" t="s">
        <v>64</v>
      </c>
      <c r="C30" s="249">
        <v>-435.65699999999998</v>
      </c>
      <c r="D30" s="51">
        <v>-1.2042354061895682E-4</v>
      </c>
      <c r="E30" s="249">
        <v>2229.2840000000001</v>
      </c>
      <c r="F30" s="51">
        <v>6.9563023980245234E-4</v>
      </c>
      <c r="G30"/>
      <c r="H30" s="51">
        <v>-1.195424629612019</v>
      </c>
      <c r="I30" s="51">
        <v>-1.2322777832210663</v>
      </c>
      <c r="J30"/>
      <c r="L30" s="248"/>
      <c r="Q30"/>
    </row>
    <row r="31" spans="2:19" s="132" customFormat="1" ht="17.149999999999999" customHeight="1">
      <c r="B31" s="248" t="s">
        <v>15</v>
      </c>
      <c r="C31" s="249">
        <v>-499.09699999999998</v>
      </c>
      <c r="D31" s="51">
        <v>-1.3795951368232232E-4</v>
      </c>
      <c r="E31" s="249">
        <v>-956.26700000000005</v>
      </c>
      <c r="F31" s="51">
        <v>-2.9839546801805949E-4</v>
      </c>
      <c r="G31"/>
      <c r="H31" s="51">
        <v>-0.47807777534935336</v>
      </c>
      <c r="I31" s="51">
        <v>-0.38708363783075217</v>
      </c>
      <c r="J31"/>
      <c r="L31" s="248"/>
      <c r="Q31"/>
    </row>
    <row r="32" spans="2:19" s="132" customFormat="1" ht="17.149999999999999" customHeight="1">
      <c r="B32" s="309" t="s">
        <v>59</v>
      </c>
      <c r="C32" s="310">
        <v>195363.783</v>
      </c>
      <c r="D32" s="311">
        <v>5.4002112803360369E-2</v>
      </c>
      <c r="E32" s="310">
        <v>247884.405</v>
      </c>
      <c r="F32" s="311">
        <v>7.7350345713439031E-2</v>
      </c>
      <c r="G32" s="314"/>
      <c r="H32" s="311">
        <v>-0.21187545864371748</v>
      </c>
      <c r="I32" s="311">
        <v>-6.8092143228057678E-2</v>
      </c>
      <c r="J32"/>
      <c r="L32" s="248"/>
      <c r="Q32"/>
    </row>
    <row r="33" spans="2:19" s="132" customFormat="1" ht="17.149999999999999" customHeight="1">
      <c r="B33" s="251" t="s">
        <v>133</v>
      </c>
      <c r="C33" s="109">
        <f>+SUM(C32+C26+C20+C17+C11+C22)</f>
        <v>3617706.287</v>
      </c>
      <c r="D33" s="252">
        <f t="shared" ref="D33" si="1">+SUM(D32+D26+D20+D17+D11+D22)</f>
        <v>1</v>
      </c>
      <c r="E33" s="109">
        <f>+SUM(E32+E26+E20+E17+E11)</f>
        <v>3204696.7949999999</v>
      </c>
      <c r="F33" s="117">
        <f>+SUM(F32+F26+F20+F17+F11)</f>
        <v>1.0000000000000002</v>
      </c>
      <c r="G33"/>
      <c r="H33" s="253">
        <f>+C33/E33-1</f>
        <v>0.12887630824993535</v>
      </c>
      <c r="I33" s="253" t="s">
        <v>200</v>
      </c>
      <c r="J33"/>
      <c r="L33" s="248"/>
      <c r="Q33"/>
    </row>
    <row r="34" spans="2:19">
      <c r="L34" s="248"/>
      <c r="M34" s="132"/>
      <c r="N34" s="132"/>
      <c r="O34" s="132"/>
      <c r="P34" s="132"/>
      <c r="R34" s="132"/>
      <c r="S34" s="132"/>
    </row>
    <row r="35" spans="2:19">
      <c r="L35" s="248"/>
    </row>
    <row r="36" spans="2:19">
      <c r="L36" s="248"/>
    </row>
    <row r="37" spans="2:19">
      <c r="L37" s="248"/>
    </row>
    <row r="38" spans="2:19">
      <c r="L38" s="248"/>
    </row>
    <row r="39" spans="2:19">
      <c r="L39" s="248"/>
    </row>
    <row r="40" spans="2:19">
      <c r="L40" s="248"/>
    </row>
    <row r="41" spans="2:19">
      <c r="L41" s="248"/>
    </row>
    <row r="42" spans="2:19">
      <c r="L42" s="248"/>
    </row>
    <row r="43" spans="2:19">
      <c r="L43" s="248"/>
    </row>
    <row r="44" spans="2:19">
      <c r="L44" s="248"/>
    </row>
    <row r="45" spans="2:19">
      <c r="L45" s="248"/>
    </row>
    <row r="46" spans="2:19">
      <c r="L46" s="248"/>
    </row>
    <row r="47" spans="2:19">
      <c r="L47" s="248"/>
    </row>
    <row r="48" spans="2:19">
      <c r="L48" s="248"/>
    </row>
    <row r="49" spans="12:12">
      <c r="L49" s="248"/>
    </row>
    <row r="50" spans="12:12">
      <c r="L50" s="248"/>
    </row>
    <row r="51" spans="12:12">
      <c r="L51" s="248"/>
    </row>
    <row r="52" spans="12:12">
      <c r="L52" s="248"/>
    </row>
    <row r="53" spans="12:12">
      <c r="L53" s="248"/>
    </row>
    <row r="54" spans="12:12">
      <c r="L54" s="248"/>
    </row>
    <row r="55" spans="12:12">
      <c r="L55" s="248"/>
    </row>
    <row r="56" spans="12:12">
      <c r="L56" s="248"/>
    </row>
    <row r="57" spans="12:12">
      <c r="L57" s="248"/>
    </row>
    <row r="58" spans="12:12">
      <c r="L58" s="248"/>
    </row>
    <row r="59" spans="12:12">
      <c r="L59" s="248"/>
    </row>
  </sheetData>
  <mergeCells count="8">
    <mergeCell ref="B4:B5"/>
    <mergeCell ref="M4:N4"/>
    <mergeCell ref="O4:P4"/>
    <mergeCell ref="R4:S4"/>
    <mergeCell ref="C4:D4"/>
    <mergeCell ref="E4:F4"/>
    <mergeCell ref="H4:I4"/>
    <mergeCell ref="L4:L5"/>
  </mergeCells>
  <pageMargins left="0.70866141732283472" right="0.70866141732283472" top="0.74803149606299213" bottom="0.74803149606299213" header="0.31496062992125984" footer="0.31496062992125984"/>
  <pageSetup fitToHeight="10" orientation="landscape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F1889D-1621-4BB7-8294-B00568F7F437}">
  <dimension ref="A2:R57"/>
  <sheetViews>
    <sheetView showGridLines="0" zoomScale="85" zoomScaleNormal="85" workbookViewId="0">
      <selection activeCell="M8" sqref="M8"/>
    </sheetView>
  </sheetViews>
  <sheetFormatPr baseColWidth="10" defaultColWidth="11.453125" defaultRowHeight="14.5"/>
  <cols>
    <col min="1" max="1" width="0.81640625" style="58" customWidth="1"/>
    <col min="2" max="2" width="33.54296875" style="207" customWidth="1"/>
    <col min="3" max="4" width="11.54296875" style="207" bestFit="1" customWidth="1"/>
    <col min="5" max="5" width="12" style="207" customWidth="1"/>
    <col min="6" max="6" width="10.1796875" style="207" customWidth="1"/>
    <col min="7" max="7" width="1.7265625" style="94" customWidth="1"/>
    <col min="8" max="8" width="10.54296875" style="207" customWidth="1"/>
    <col min="9" max="9" width="11.81640625" style="207" customWidth="1"/>
    <col min="10" max="10" width="8.26953125" style="58" bestFit="1" customWidth="1"/>
    <col min="11" max="11" width="33.54296875" style="207" customWidth="1"/>
    <col min="12" max="15" width="11.453125" style="58"/>
    <col min="16" max="16" width="1.7265625" customWidth="1"/>
    <col min="17" max="16384" width="11.453125" style="58"/>
  </cols>
  <sheetData>
    <row r="2" spans="1:18" s="132" customFormat="1" ht="23.5">
      <c r="A2" s="59"/>
      <c r="B2" s="304" t="s">
        <v>180</v>
      </c>
      <c r="G2" s="94"/>
      <c r="K2" s="124"/>
      <c r="P2"/>
    </row>
    <row r="3" spans="1:18">
      <c r="A3" s="208"/>
      <c r="B3" s="209"/>
      <c r="C3" s="209"/>
      <c r="D3" s="209"/>
      <c r="E3" s="209"/>
      <c r="F3" s="209"/>
      <c r="K3" s="209"/>
    </row>
    <row r="4" spans="1:18" s="132" customFormat="1" ht="15" customHeight="1">
      <c r="B4" s="388" t="s">
        <v>209</v>
      </c>
      <c r="C4" s="389" t="s">
        <v>184</v>
      </c>
      <c r="D4" s="389"/>
      <c r="E4" s="389" t="s">
        <v>152</v>
      </c>
      <c r="F4" s="389"/>
      <c r="G4" s="94"/>
      <c r="H4" s="389" t="s">
        <v>176</v>
      </c>
      <c r="I4" s="389"/>
      <c r="K4" s="390" t="s">
        <v>210</v>
      </c>
      <c r="L4" s="387" t="s">
        <v>184</v>
      </c>
      <c r="M4" s="387"/>
      <c r="N4" s="387" t="s">
        <v>152</v>
      </c>
      <c r="O4" s="387"/>
      <c r="P4"/>
      <c r="Q4" s="387" t="s">
        <v>176</v>
      </c>
      <c r="R4" s="387"/>
    </row>
    <row r="5" spans="1:18" s="132" customFormat="1" ht="20.149999999999999" customHeight="1">
      <c r="B5" s="388"/>
      <c r="C5" s="247" t="s">
        <v>177</v>
      </c>
      <c r="D5" s="247" t="s">
        <v>2</v>
      </c>
      <c r="E5" s="247" t="s">
        <v>177</v>
      </c>
      <c r="F5" s="247" t="s">
        <v>2</v>
      </c>
      <c r="G5" s="94"/>
      <c r="H5" s="247" t="s">
        <v>31</v>
      </c>
      <c r="I5" s="247" t="s">
        <v>53</v>
      </c>
      <c r="K5" s="390"/>
      <c r="L5" s="247" t="s">
        <v>177</v>
      </c>
      <c r="M5" s="247" t="s">
        <v>2</v>
      </c>
      <c r="N5" s="247" t="s">
        <v>177</v>
      </c>
      <c r="O5" s="247" t="s">
        <v>2</v>
      </c>
      <c r="P5"/>
      <c r="Q5" s="247" t="s">
        <v>31</v>
      </c>
      <c r="R5" s="247" t="s">
        <v>53</v>
      </c>
    </row>
    <row r="6" spans="1:18" s="132" customFormat="1" ht="17.149999999999999" customHeight="1">
      <c r="B6" s="248" t="s">
        <v>178</v>
      </c>
      <c r="C6" s="249">
        <v>2326339.4950000001</v>
      </c>
      <c r="D6" s="51">
        <v>0.32542015349969605</v>
      </c>
      <c r="E6" s="249">
        <v>2174202.0690000001</v>
      </c>
      <c r="F6" s="51">
        <v>0.35070117984676513</v>
      </c>
      <c r="G6" s="94"/>
      <c r="H6" s="51">
        <v>6.9973912806537752E-2</v>
      </c>
      <c r="I6" s="51">
        <v>6.9973912806537752E-2</v>
      </c>
      <c r="K6" s="248" t="s">
        <v>178</v>
      </c>
      <c r="L6" s="249">
        <v>308333.36300000001</v>
      </c>
      <c r="M6" s="51">
        <v>0.13254014027733299</v>
      </c>
      <c r="N6" s="249">
        <v>315390.65399999998</v>
      </c>
      <c r="O6" s="51">
        <v>0.14506041480544649</v>
      </c>
      <c r="P6" s="361"/>
      <c r="Q6" s="51">
        <v>-2.2376347905350369E-2</v>
      </c>
      <c r="R6" s="51">
        <v>-2.2376347905350369E-2</v>
      </c>
    </row>
    <row r="7" spans="1:18" s="132" customFormat="1" ht="17.149999999999999" customHeight="1">
      <c r="B7" s="248" t="s">
        <v>63</v>
      </c>
      <c r="C7" s="249">
        <v>104860.629</v>
      </c>
      <c r="D7" s="51">
        <v>1.4668435995088791E-2</v>
      </c>
      <c r="E7" s="249">
        <v>86500.659</v>
      </c>
      <c r="F7" s="51">
        <v>1.3952651228400014E-2</v>
      </c>
      <c r="G7" s="94"/>
      <c r="H7" s="51">
        <v>0.21225237139522823</v>
      </c>
      <c r="I7" s="51">
        <v>0.21225237139522823</v>
      </c>
      <c r="K7" s="248" t="s">
        <v>63</v>
      </c>
      <c r="L7" s="249">
        <v>81683.17</v>
      </c>
      <c r="M7" s="51">
        <v>0.77896891120117162</v>
      </c>
      <c r="N7" s="249">
        <v>65354.837</v>
      </c>
      <c r="O7" s="51">
        <v>0.75554149246423663</v>
      </c>
      <c r="P7" s="361"/>
      <c r="Q7" s="51">
        <v>0.24984123210344777</v>
      </c>
      <c r="R7" s="51">
        <v>0.24984123210344777</v>
      </c>
    </row>
    <row r="8" spans="1:18" s="132" customFormat="1" ht="17.149999999999999" customHeight="1">
      <c r="B8" s="248" t="s">
        <v>61</v>
      </c>
      <c r="C8" s="249">
        <v>393726.83600000001</v>
      </c>
      <c r="D8" s="51">
        <v>5.5076504389600996E-2</v>
      </c>
      <c r="E8" s="249">
        <v>435268.77399999998</v>
      </c>
      <c r="F8" s="51">
        <v>7.0209330939724604E-2</v>
      </c>
      <c r="G8" s="94"/>
      <c r="H8" s="51">
        <v>-9.5439738574033317E-2</v>
      </c>
      <c r="I8" s="51">
        <v>-9.5439738574033317E-2</v>
      </c>
      <c r="K8" s="248" t="s">
        <v>61</v>
      </c>
      <c r="L8" s="249">
        <v>29375.353999999999</v>
      </c>
      <c r="M8" s="51">
        <v>7.460846280744754E-2</v>
      </c>
      <c r="N8" s="249">
        <v>51761.73</v>
      </c>
      <c r="O8" s="51">
        <v>0.11891900612195078</v>
      </c>
      <c r="P8" s="361"/>
      <c r="Q8" s="51">
        <v>-0.43248894501787327</v>
      </c>
      <c r="R8" s="51">
        <v>-0.43248894501787327</v>
      </c>
    </row>
    <row r="9" spans="1:18" s="132" customFormat="1" ht="17.149999999999999" customHeight="1">
      <c r="B9" s="248" t="s">
        <v>62</v>
      </c>
      <c r="C9" s="249">
        <v>497132.01199999999</v>
      </c>
      <c r="D9" s="51">
        <v>6.9541344245910561E-2</v>
      </c>
      <c r="E9" s="249">
        <v>582165.89199999999</v>
      </c>
      <c r="F9" s="51">
        <v>9.3903997288002056E-2</v>
      </c>
      <c r="G9" s="94"/>
      <c r="H9" s="51">
        <v>-0.14606468906632541</v>
      </c>
      <c r="I9" s="51">
        <v>-0.14606468906632541</v>
      </c>
      <c r="K9" s="248" t="s">
        <v>62</v>
      </c>
      <c r="L9" s="249">
        <v>4321.2430000000004</v>
      </c>
      <c r="M9" s="51">
        <v>8.6923450827785364E-3</v>
      </c>
      <c r="N9" s="249">
        <v>41399.421000000002</v>
      </c>
      <c r="O9" s="51">
        <v>7.1112755949639186E-2</v>
      </c>
      <c r="P9" s="361"/>
      <c r="Q9" s="51">
        <v>-0.8956206899608572</v>
      </c>
      <c r="R9" s="51">
        <v>-0.8956206899608572</v>
      </c>
    </row>
    <row r="10" spans="1:18" s="132" customFormat="1" ht="17.149999999999999" customHeight="1">
      <c r="B10" s="248" t="s">
        <v>15</v>
      </c>
      <c r="C10" s="249">
        <v>8609.6270000000004</v>
      </c>
      <c r="D10" s="51">
        <v>1.2043582400319984E-3</v>
      </c>
      <c r="E10" s="249">
        <v>3572.5709999999999</v>
      </c>
      <c r="F10" s="51">
        <v>5.762596230821348E-4</v>
      </c>
      <c r="G10" s="94"/>
      <c r="H10" s="51">
        <v>1.4099246732955062</v>
      </c>
      <c r="I10" s="51">
        <v>1.4099246732955062</v>
      </c>
      <c r="K10" s="248" t="s">
        <v>64</v>
      </c>
      <c r="L10" s="249">
        <v>-6245.2089999999998</v>
      </c>
      <c r="M10" s="51">
        <v>0</v>
      </c>
      <c r="N10" s="249">
        <v>11737.338</v>
      </c>
      <c r="O10" s="51">
        <v>0</v>
      </c>
      <c r="P10" s="361"/>
      <c r="Q10" s="51">
        <v>-1.5320805279698004</v>
      </c>
      <c r="R10" s="51">
        <v>-1.5320805279698004</v>
      </c>
    </row>
    <row r="11" spans="1:18" s="250" customFormat="1" ht="17.149999999999999" customHeight="1">
      <c r="B11" s="309" t="s">
        <v>55</v>
      </c>
      <c r="C11" s="310">
        <v>3330668.5990000004</v>
      </c>
      <c r="D11" s="311">
        <v>0.46591079637032845</v>
      </c>
      <c r="E11" s="310">
        <v>3281709.9650000003</v>
      </c>
      <c r="F11" s="311">
        <v>0.52934341892597403</v>
      </c>
      <c r="G11" s="312"/>
      <c r="H11" s="311">
        <v>1.4918635260931845E-2</v>
      </c>
      <c r="I11" s="311">
        <v>1.4918635260931845E-2</v>
      </c>
      <c r="K11" s="248" t="s">
        <v>15</v>
      </c>
      <c r="L11" s="249">
        <v>-49408.833999999995</v>
      </c>
      <c r="M11" s="51">
        <v>-5.738789148472982</v>
      </c>
      <c r="N11" s="249">
        <v>-47925.807000000001</v>
      </c>
      <c r="O11" s="51">
        <v>-13.414934790659164</v>
      </c>
      <c r="P11" s="361"/>
      <c r="Q11" s="51">
        <v>3.0944225936560432E-2</v>
      </c>
      <c r="R11" s="51">
        <v>3.0944225936560432E-2</v>
      </c>
    </row>
    <row r="12" spans="1:18" s="132" customFormat="1" ht="17.149999999999999" customHeight="1">
      <c r="B12" s="248" t="s">
        <v>178</v>
      </c>
      <c r="C12" s="249">
        <v>859486.75300000003</v>
      </c>
      <c r="D12" s="51">
        <v>0.12022936105988062</v>
      </c>
      <c r="E12" s="249">
        <v>782649.98600000003</v>
      </c>
      <c r="F12" s="51">
        <v>0.12624230167506764</v>
      </c>
      <c r="G12" s="94"/>
      <c r="H12" s="51">
        <v>9.8175133679744286E-2</v>
      </c>
      <c r="I12" s="51">
        <v>1.1207389167191368</v>
      </c>
      <c r="K12" s="313" t="s">
        <v>55</v>
      </c>
      <c r="L12" s="310">
        <v>368059.08700000006</v>
      </c>
      <c r="M12" s="311">
        <v>0.11050606689314754</v>
      </c>
      <c r="N12" s="310">
        <v>437718.17299999995</v>
      </c>
      <c r="O12" s="311">
        <v>0.13338112681143044</v>
      </c>
      <c r="P12" s="303"/>
      <c r="Q12" s="311">
        <v>-0.15914140718119074</v>
      </c>
      <c r="R12" s="311">
        <v>-0.15914140718119074</v>
      </c>
    </row>
    <row r="13" spans="1:18" s="132" customFormat="1" ht="17.149999999999999" customHeight="1">
      <c r="B13" s="248" t="s">
        <v>63</v>
      </c>
      <c r="C13" s="249">
        <v>40916.328999999998</v>
      </c>
      <c r="D13" s="51">
        <v>5.7235833774227632E-3</v>
      </c>
      <c r="E13" s="249">
        <v>31684.481</v>
      </c>
      <c r="F13" s="51">
        <v>5.1107415580020831E-3</v>
      </c>
      <c r="G13" s="94"/>
      <c r="H13" s="51">
        <v>0.29136813066308376</v>
      </c>
      <c r="I13" s="51">
        <v>1.5037482444532122</v>
      </c>
      <c r="K13" s="313" t="s">
        <v>56</v>
      </c>
      <c r="L13" s="310">
        <v>185330.32500000001</v>
      </c>
      <c r="M13" s="311">
        <v>0.13934917564738497</v>
      </c>
      <c r="N13" s="310">
        <v>143533.29300000001</v>
      </c>
      <c r="O13" s="311">
        <v>0.11605592559604327</v>
      </c>
      <c r="P13" s="303"/>
      <c r="Q13" s="311">
        <v>0.29120095502860099</v>
      </c>
      <c r="R13" s="311">
        <v>1.4771459576804409</v>
      </c>
    </row>
    <row r="14" spans="1:18" s="132" customFormat="1" ht="17.149999999999999" customHeight="1">
      <c r="B14" s="248" t="s">
        <v>61</v>
      </c>
      <c r="C14" s="249">
        <v>363583.69099999999</v>
      </c>
      <c r="D14" s="51">
        <v>5.0859928565673972E-2</v>
      </c>
      <c r="E14" s="249">
        <v>362043.11300000001</v>
      </c>
      <c r="F14" s="51">
        <v>5.8397951457609308E-2</v>
      </c>
      <c r="G14" s="94"/>
      <c r="H14" s="51">
        <v>4.2552335472818559E-3</v>
      </c>
      <c r="I14" s="51">
        <v>0.93357022241666554</v>
      </c>
      <c r="K14" s="313" t="s">
        <v>199</v>
      </c>
      <c r="L14" s="310">
        <v>77829.198999999993</v>
      </c>
      <c r="M14" s="311">
        <v>9.7503316020681158E-2</v>
      </c>
      <c r="N14" s="310" t="s">
        <v>200</v>
      </c>
      <c r="O14" s="311" t="s">
        <v>200</v>
      </c>
      <c r="P14" s="303"/>
      <c r="Q14" s="311" t="s">
        <v>200</v>
      </c>
      <c r="R14" s="311" t="s">
        <v>200</v>
      </c>
    </row>
    <row r="15" spans="1:18" s="132" customFormat="1" ht="17.149999999999999" customHeight="1">
      <c r="B15" s="248" t="s">
        <v>64</v>
      </c>
      <c r="C15" s="249">
        <v>65090.877999999997</v>
      </c>
      <c r="D15" s="51">
        <v>9.1052417567238988E-3</v>
      </c>
      <c r="E15" s="249">
        <v>57519.82</v>
      </c>
      <c r="F15" s="51">
        <v>9.2780100921583467E-3</v>
      </c>
      <c r="G15" s="94"/>
      <c r="H15" s="51">
        <v>0.13162520327775717</v>
      </c>
      <c r="I15" s="51">
        <v>1.1855057029524327</v>
      </c>
      <c r="K15" s="313" t="s">
        <v>57</v>
      </c>
      <c r="L15" s="310">
        <v>46852.127</v>
      </c>
      <c r="M15" s="311">
        <v>6.0544985137359071E-2</v>
      </c>
      <c r="N15" s="310">
        <v>41775.676999999996</v>
      </c>
      <c r="O15" s="311">
        <v>6.1288077524278305E-2</v>
      </c>
      <c r="P15" s="303"/>
      <c r="Q15" s="311">
        <v>0.12151688170128283</v>
      </c>
      <c r="R15" s="311">
        <v>0.15833821358772449</v>
      </c>
    </row>
    <row r="16" spans="1:18" s="132" customFormat="1" ht="17.149999999999999" customHeight="1">
      <c r="B16" s="248" t="s">
        <v>15</v>
      </c>
      <c r="C16" s="249">
        <v>893.08</v>
      </c>
      <c r="D16" s="51">
        <v>1.2492855462934422E-4</v>
      </c>
      <c r="E16" s="249">
        <v>2862.3110000000001</v>
      </c>
      <c r="F16" s="51">
        <v>4.6169390559455594E-4</v>
      </c>
      <c r="G16" s="94"/>
      <c r="H16" s="51">
        <v>-0.68798638582599869</v>
      </c>
      <c r="I16" s="51">
        <v>-0.25520572948057219</v>
      </c>
      <c r="K16" s="313" t="s">
        <v>58</v>
      </c>
      <c r="L16" s="310">
        <v>56731.737000000001</v>
      </c>
      <c r="M16" s="311">
        <v>0.10619329080099986</v>
      </c>
      <c r="N16" s="310">
        <v>56355.189999999995</v>
      </c>
      <c r="O16" s="311">
        <v>0.10750133057127219</v>
      </c>
      <c r="P16" s="303"/>
      <c r="Q16" s="311">
        <v>6.6816738618040716E-3</v>
      </c>
      <c r="R16" s="311">
        <v>2.6181786683430408E-2</v>
      </c>
    </row>
    <row r="17" spans="2:18" s="132" customFormat="1" ht="17.149999999999999" customHeight="1">
      <c r="B17" s="309" t="s">
        <v>56</v>
      </c>
      <c r="C17" s="310">
        <v>1329970.7310000001</v>
      </c>
      <c r="D17" s="311">
        <v>0.18604304331433064</v>
      </c>
      <c r="E17" s="310">
        <v>1236759.7110000001</v>
      </c>
      <c r="F17" s="311">
        <v>0.19949069868843194</v>
      </c>
      <c r="G17" s="312"/>
      <c r="H17" s="311">
        <v>7.5367121980900231E-2</v>
      </c>
      <c r="I17" s="311">
        <v>1.0755958552000702</v>
      </c>
      <c r="K17" s="313" t="s">
        <v>59</v>
      </c>
      <c r="L17" s="310">
        <v>16305.444000000001</v>
      </c>
      <c r="M17" s="311">
        <v>4.2707355866585743E-2</v>
      </c>
      <c r="N17" s="310">
        <v>29316.864000000001</v>
      </c>
      <c r="O17" s="311">
        <v>6.1685921616888406E-2</v>
      </c>
      <c r="P17" s="303"/>
      <c r="Q17" s="311">
        <v>-0.4438203213003955</v>
      </c>
      <c r="R17" s="311">
        <v>-0.33765438670802472</v>
      </c>
    </row>
    <row r="18" spans="2:18" s="132" customFormat="1" ht="17.149999999999999" customHeight="1">
      <c r="B18" s="248" t="s">
        <v>178</v>
      </c>
      <c r="C18" s="249">
        <v>774673.68900000001</v>
      </c>
      <c r="D18" s="51">
        <v>0.10836528001539854</v>
      </c>
      <c r="E18" s="249">
        <v>680783.50699999998</v>
      </c>
      <c r="F18" s="51">
        <v>0.1098111268171728</v>
      </c>
      <c r="G18" s="94"/>
      <c r="H18" s="51">
        <v>0.1379148892924047</v>
      </c>
      <c r="I18" s="51">
        <v>0.17018136419142227</v>
      </c>
      <c r="K18" s="251" t="s">
        <v>133</v>
      </c>
      <c r="L18" s="255">
        <v>751107.91899999999</v>
      </c>
      <c r="M18" s="256">
        <v>0.10506878072661414</v>
      </c>
      <c r="N18" s="255">
        <v>708699.19699999993</v>
      </c>
      <c r="O18" s="256">
        <v>0.11431395825074758</v>
      </c>
      <c r="P18"/>
      <c r="Q18" s="256">
        <f>+L18/N18-1</f>
        <v>5.9840228660510419E-2</v>
      </c>
      <c r="R18" s="256" t="s">
        <v>202</v>
      </c>
    </row>
    <row r="19" spans="2:18" s="132" customFormat="1" ht="17.149999999999999" customHeight="1">
      <c r="B19" s="248" t="s">
        <v>64</v>
      </c>
      <c r="C19" s="249">
        <v>-833.76</v>
      </c>
      <c r="D19" s="51">
        <v>-1.1663057252179205E-4</v>
      </c>
      <c r="E19" s="249">
        <v>844.61199999999997</v>
      </c>
      <c r="F19" s="51">
        <v>1.3623684253459147E-4</v>
      </c>
      <c r="G19" s="94"/>
      <c r="H19" s="51">
        <v>-1.9871514967819544</v>
      </c>
      <c r="I19" s="51">
        <v>-1.9494342069474846</v>
      </c>
      <c r="K19" s="248"/>
      <c r="P19"/>
    </row>
    <row r="20" spans="2:18" s="132" customFormat="1" ht="17.149999999999999" customHeight="1">
      <c r="B20" s="309" t="s">
        <v>57</v>
      </c>
      <c r="C20" s="310">
        <v>773839.929</v>
      </c>
      <c r="D20" s="311">
        <v>0.10824864944287674</v>
      </c>
      <c r="E20" s="310">
        <v>681628.11899999995</v>
      </c>
      <c r="F20" s="311">
        <v>0.10994736365970738</v>
      </c>
      <c r="G20" s="312"/>
      <c r="H20" s="311">
        <v>0.13528169896406528</v>
      </c>
      <c r="I20" s="311">
        <v>0.16735691952536014</v>
      </c>
      <c r="K20" s="248"/>
      <c r="P20"/>
    </row>
    <row r="21" spans="2:18" s="132" customFormat="1" ht="17.149999999999999" customHeight="1">
      <c r="B21" s="248" t="s">
        <v>99</v>
      </c>
      <c r="C21" s="249">
        <v>798221.04700000002</v>
      </c>
      <c r="D21" s="51">
        <v>0.11165920374035007</v>
      </c>
      <c r="E21" s="249" t="s">
        <v>200</v>
      </c>
      <c r="F21" s="249" t="s">
        <v>200</v>
      </c>
      <c r="G21" s="94"/>
      <c r="H21" s="249" t="s">
        <v>200</v>
      </c>
      <c r="I21" s="249" t="s">
        <v>200</v>
      </c>
      <c r="K21" s="248"/>
      <c r="P21"/>
    </row>
    <row r="22" spans="2:18" s="132" customFormat="1" ht="17.149999999999999" customHeight="1">
      <c r="B22" s="309" t="s">
        <v>199</v>
      </c>
      <c r="C22" s="310">
        <v>798221.04700000002</v>
      </c>
      <c r="D22" s="311">
        <v>0.11165920374035007</v>
      </c>
      <c r="E22" s="310" t="s">
        <v>200</v>
      </c>
      <c r="F22" s="311" t="s">
        <v>200</v>
      </c>
      <c r="G22" s="312"/>
      <c r="H22" s="311" t="s">
        <v>200</v>
      </c>
      <c r="I22" s="311" t="s">
        <v>200</v>
      </c>
      <c r="K22" s="248"/>
      <c r="P22"/>
    </row>
    <row r="23" spans="2:18" s="132" customFormat="1" ht="17.149999999999999" customHeight="1">
      <c r="B23" s="248" t="s">
        <v>178</v>
      </c>
      <c r="C23" s="249">
        <v>522265.5</v>
      </c>
      <c r="D23" s="51">
        <v>7.3057143870394345E-2</v>
      </c>
      <c r="E23" s="249">
        <v>513688.65100000001</v>
      </c>
      <c r="F23" s="51">
        <v>8.285854316312545E-2</v>
      </c>
      <c r="G23" s="94"/>
      <c r="H23" s="51">
        <v>1.669659040218896E-2</v>
      </c>
      <c r="I23" s="51">
        <v>3.6613037218466982E-2</v>
      </c>
      <c r="K23" s="248"/>
      <c r="P23"/>
    </row>
    <row r="24" spans="2:18" s="132" customFormat="1" ht="17.149999999999999" customHeight="1">
      <c r="B24" s="248" t="s">
        <v>63</v>
      </c>
      <c r="C24" s="249">
        <v>11703.19</v>
      </c>
      <c r="D24" s="51">
        <v>1.6371015040674913E-3</v>
      </c>
      <c r="E24" s="249">
        <v>10292.191000000001</v>
      </c>
      <c r="F24" s="51">
        <v>1.6601417036496517E-3</v>
      </c>
      <c r="G24" s="94"/>
      <c r="H24" s="51">
        <v>0.13709413282361349</v>
      </c>
      <c r="I24" s="51">
        <v>0.15815958766357419</v>
      </c>
      <c r="K24" s="248"/>
      <c r="P24"/>
    </row>
    <row r="25" spans="2:18" s="132" customFormat="1" ht="17.149999999999999" customHeight="1">
      <c r="B25" s="248" t="s">
        <v>15</v>
      </c>
      <c r="C25" s="249">
        <v>262.20699999999999</v>
      </c>
      <c r="D25" s="51">
        <v>3.6678843467210617E-5</v>
      </c>
      <c r="E25" s="249">
        <v>246.995</v>
      </c>
      <c r="F25" s="51">
        <v>3.9840564569093764E-5</v>
      </c>
      <c r="G25" s="94"/>
      <c r="H25" s="51">
        <v>6.1588291260956662E-2</v>
      </c>
      <c r="I25" s="51">
        <v>7.4530360012017516E-2</v>
      </c>
      <c r="K25" s="248"/>
      <c r="P25"/>
    </row>
    <row r="26" spans="2:18" s="132" customFormat="1" ht="17.149999999999999" customHeight="1">
      <c r="B26" s="309" t="s">
        <v>58</v>
      </c>
      <c r="C26" s="310">
        <v>534230.897</v>
      </c>
      <c r="D26" s="311">
        <v>7.473092421792904E-2</v>
      </c>
      <c r="E26" s="310">
        <v>524227.837</v>
      </c>
      <c r="F26" s="311">
        <v>8.4558525431344206E-2</v>
      </c>
      <c r="G26" s="312"/>
      <c r="H26" s="311">
        <v>1.9081512453143601E-2</v>
      </c>
      <c r="I26" s="311">
        <v>3.9019223362171562E-2</v>
      </c>
      <c r="K26" s="248"/>
      <c r="P26"/>
    </row>
    <row r="27" spans="2:18" s="132" customFormat="1" ht="17.149999999999999" customHeight="1">
      <c r="B27" s="248" t="s">
        <v>178</v>
      </c>
      <c r="C27" s="249">
        <v>347390.57</v>
      </c>
      <c r="D27" s="51">
        <v>4.8594752767908846E-2</v>
      </c>
      <c r="E27" s="249">
        <v>417570.46299999999</v>
      </c>
      <c r="F27" s="51">
        <v>6.7354573952095695E-2</v>
      </c>
      <c r="G27" s="94"/>
      <c r="H27" s="51">
        <v>-0.16806718678279686</v>
      </c>
      <c r="I27" s="51">
        <v>-4.3368010806699164E-3</v>
      </c>
      <c r="K27" s="248"/>
      <c r="P27"/>
    </row>
    <row r="28" spans="2:18" s="132" customFormat="1" ht="17.149999999999999" customHeight="1">
      <c r="B28" s="248" t="s">
        <v>63</v>
      </c>
      <c r="C28" s="249">
        <v>4117.2619999999997</v>
      </c>
      <c r="D28" s="51">
        <v>5.7594346608402726E-4</v>
      </c>
      <c r="E28" s="249">
        <v>4711.6580000000004</v>
      </c>
      <c r="F28" s="51">
        <v>7.5999560629359786E-4</v>
      </c>
      <c r="G28" s="94"/>
      <c r="H28" s="51">
        <v>-0.12615431765208773</v>
      </c>
      <c r="I28" s="51">
        <v>4.5090548571789624E-2</v>
      </c>
      <c r="K28" s="248"/>
      <c r="P28"/>
    </row>
    <row r="29" spans="2:18" s="132" customFormat="1" ht="17.149999999999999" customHeight="1">
      <c r="B29" s="248" t="s">
        <v>61</v>
      </c>
      <c r="C29" s="249">
        <v>32260.059000000001</v>
      </c>
      <c r="D29" s="51">
        <v>4.5127004782632776E-3</v>
      </c>
      <c r="E29" s="249">
        <v>50181.457999999999</v>
      </c>
      <c r="F29" s="51">
        <v>8.094324247941322E-3</v>
      </c>
      <c r="G29" s="94"/>
      <c r="H29" s="51">
        <v>-0.35713189122563949</v>
      </c>
      <c r="I29" s="51">
        <v>-0.23058845979533804</v>
      </c>
      <c r="K29" s="248"/>
      <c r="P29"/>
    </row>
    <row r="30" spans="2:18" s="132" customFormat="1" ht="17.149999999999999" customHeight="1">
      <c r="B30" s="248" t="s">
        <v>64</v>
      </c>
      <c r="C30" s="249">
        <v>-614.904</v>
      </c>
      <c r="D30" s="51">
        <v>-8.6015886545216872E-5</v>
      </c>
      <c r="E30" s="249">
        <v>4623.0990000000002</v>
      </c>
      <c r="F30" s="51">
        <v>7.4571094240293457E-4</v>
      </c>
      <c r="G30" s="94"/>
      <c r="H30" s="51">
        <v>-1.1330068856409954</v>
      </c>
      <c r="I30" s="51">
        <v>-1.1608932086687265</v>
      </c>
      <c r="K30" s="248"/>
      <c r="P30"/>
    </row>
    <row r="31" spans="2:18" s="132" customFormat="1" ht="17.149999999999999" customHeight="1">
      <c r="B31" s="248" t="s">
        <v>15</v>
      </c>
      <c r="C31" s="249">
        <v>-1358.2429999999999</v>
      </c>
      <c r="D31" s="51">
        <v>-1.8999791152575848E-4</v>
      </c>
      <c r="E31" s="249">
        <v>-1826.4690000000001</v>
      </c>
      <c r="F31" s="51">
        <v>-2.9461145419117037E-4</v>
      </c>
      <c r="G31" s="94"/>
      <c r="H31" s="51">
        <v>-0.25635584288591817</v>
      </c>
      <c r="I31" s="51">
        <v>-0.10127861949563999</v>
      </c>
      <c r="K31" s="248"/>
      <c r="P31"/>
    </row>
    <row r="32" spans="2:18">
      <c r="B32" s="309" t="s">
        <v>59</v>
      </c>
      <c r="C32" s="310">
        <v>381794.74400000001</v>
      </c>
      <c r="D32" s="311">
        <v>5.3407382914185175E-2</v>
      </c>
      <c r="E32" s="310">
        <v>475260.20899999997</v>
      </c>
      <c r="F32" s="311">
        <v>7.6659993294542386E-2</v>
      </c>
      <c r="G32" s="312"/>
      <c r="H32" s="311">
        <v>-0.19666166708267385</v>
      </c>
      <c r="I32" s="311">
        <v>-3.8642850233180481E-2</v>
      </c>
      <c r="K32" s="248"/>
      <c r="L32" s="132"/>
      <c r="M32" s="132"/>
      <c r="N32" s="132"/>
      <c r="O32" s="132"/>
      <c r="Q32" s="132"/>
      <c r="R32" s="132"/>
    </row>
    <row r="33" spans="2:11">
      <c r="B33" s="251" t="s">
        <v>133</v>
      </c>
      <c r="C33" s="109">
        <f>+C32+C26+C22+C20+C17+C11</f>
        <v>7148725.9470000006</v>
      </c>
      <c r="D33" s="252">
        <f t="shared" ref="D33" si="0">+D32+D26+D22+D20+D17+D11</f>
        <v>1</v>
      </c>
      <c r="E33" s="109">
        <f>+E32+E26+E20+E17+E11</f>
        <v>6199585.841</v>
      </c>
      <c r="F33" s="117">
        <f>+F32+F26+F20+F17+F11</f>
        <v>1</v>
      </c>
      <c r="H33" s="253">
        <f>+C33/E33-1</f>
        <v>0.15309734074863668</v>
      </c>
      <c r="I33" s="253" t="s">
        <v>202</v>
      </c>
      <c r="K33" s="248"/>
    </row>
    <row r="34" spans="2:11">
      <c r="K34" s="248"/>
    </row>
    <row r="35" spans="2:11">
      <c r="K35" s="248"/>
    </row>
    <row r="36" spans="2:11">
      <c r="K36" s="248"/>
    </row>
    <row r="37" spans="2:11">
      <c r="K37" s="248"/>
    </row>
    <row r="38" spans="2:11">
      <c r="K38" s="248"/>
    </row>
    <row r="39" spans="2:11">
      <c r="K39" s="248"/>
    </row>
    <row r="40" spans="2:11">
      <c r="K40" s="248"/>
    </row>
    <row r="41" spans="2:11">
      <c r="K41" s="248"/>
    </row>
    <row r="42" spans="2:11">
      <c r="K42" s="248"/>
    </row>
    <row r="43" spans="2:11">
      <c r="K43" s="248"/>
    </row>
    <row r="44" spans="2:11">
      <c r="K44" s="248"/>
    </row>
    <row r="45" spans="2:11">
      <c r="K45" s="248"/>
    </row>
    <row r="46" spans="2:11">
      <c r="K46" s="248"/>
    </row>
    <row r="47" spans="2:11">
      <c r="K47" s="248"/>
    </row>
    <row r="48" spans="2:11">
      <c r="K48" s="248"/>
    </row>
    <row r="49" spans="11:11">
      <c r="K49" s="248"/>
    </row>
    <row r="50" spans="11:11">
      <c r="K50" s="248"/>
    </row>
    <row r="51" spans="11:11">
      <c r="K51" s="248"/>
    </row>
    <row r="52" spans="11:11">
      <c r="K52" s="248"/>
    </row>
    <row r="53" spans="11:11">
      <c r="K53" s="248"/>
    </row>
    <row r="54" spans="11:11">
      <c r="K54" s="248"/>
    </row>
    <row r="55" spans="11:11">
      <c r="K55" s="248"/>
    </row>
    <row r="56" spans="11:11">
      <c r="K56" s="248"/>
    </row>
    <row r="57" spans="11:11">
      <c r="K57" s="248"/>
    </row>
  </sheetData>
  <mergeCells count="8">
    <mergeCell ref="L4:M4"/>
    <mergeCell ref="N4:O4"/>
    <mergeCell ref="Q4:R4"/>
    <mergeCell ref="B4:B5"/>
    <mergeCell ref="C4:D4"/>
    <mergeCell ref="E4:F4"/>
    <mergeCell ref="H4:I4"/>
    <mergeCell ref="K4:K5"/>
  </mergeCells>
  <pageMargins left="0.70866141732283472" right="0.70866141732283472" top="0.74803149606299213" bottom="0.74803149606299213" header="0.31496062992125984" footer="0.31496062992125984"/>
  <pageSetup fitToHeight="10" orientation="landscape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M13"/>
  <sheetViews>
    <sheetView showGridLines="0" zoomScaleNormal="100" workbookViewId="0">
      <selection activeCell="G13" sqref="G13"/>
    </sheetView>
  </sheetViews>
  <sheetFormatPr baseColWidth="10" defaultColWidth="11.453125" defaultRowHeight="14.5"/>
  <cols>
    <col min="1" max="1" width="1.26953125" style="94" customWidth="1"/>
    <col min="2" max="2" width="17.54296875" style="94" customWidth="1"/>
    <col min="3" max="4" width="13.453125" style="94" bestFit="1" customWidth="1"/>
    <col min="5" max="5" width="10.54296875" style="94" customWidth="1"/>
    <col min="6" max="6" width="0.81640625" customWidth="1"/>
    <col min="7" max="8" width="12.26953125" style="94" bestFit="1" customWidth="1"/>
    <col min="9" max="9" width="9.7265625" style="94" customWidth="1"/>
    <col min="10" max="10" width="0.81640625" customWidth="1"/>
    <col min="11" max="12" width="12.26953125" style="94" bestFit="1" customWidth="1"/>
    <col min="13" max="13" width="7.26953125" style="94" customWidth="1"/>
    <col min="14" max="16384" width="11.453125" style="94"/>
  </cols>
  <sheetData>
    <row r="1" spans="2:13" ht="6.75" customHeight="1"/>
    <row r="2" spans="2:13" ht="23.5">
      <c r="B2" s="299" t="s">
        <v>66</v>
      </c>
      <c r="C2" s="279"/>
    </row>
    <row r="4" spans="2:13" ht="18" customHeight="1">
      <c r="B4" s="280"/>
      <c r="C4" s="391" t="s">
        <v>161</v>
      </c>
      <c r="D4" s="391"/>
      <c r="E4" s="391"/>
      <c r="F4" s="303"/>
      <c r="G4" s="391" t="s">
        <v>162</v>
      </c>
      <c r="H4" s="391"/>
      <c r="I4" s="391"/>
      <c r="J4" s="303"/>
      <c r="K4" s="391" t="s">
        <v>163</v>
      </c>
      <c r="L4" s="391"/>
      <c r="M4" s="391"/>
    </row>
    <row r="5" spans="2:13" ht="18" customHeight="1">
      <c r="B5" s="281"/>
      <c r="C5" s="282">
        <f>+'Balance Resumen'!C6</f>
        <v>45078</v>
      </c>
      <c r="D5" s="282">
        <f>+'Balance Resumen'!D6</f>
        <v>44896</v>
      </c>
      <c r="E5" s="282" t="s">
        <v>2</v>
      </c>
      <c r="G5" s="282">
        <f>+C5</f>
        <v>45078</v>
      </c>
      <c r="H5" s="282">
        <f>+D5</f>
        <v>44896</v>
      </c>
      <c r="I5" s="282" t="s">
        <v>2</v>
      </c>
      <c r="K5" s="282">
        <f>+G5</f>
        <v>45078</v>
      </c>
      <c r="L5" s="282">
        <f>+H5</f>
        <v>44896</v>
      </c>
      <c r="M5" s="283" t="s">
        <v>2</v>
      </c>
    </row>
    <row r="6" spans="2:13" ht="18" customHeight="1">
      <c r="B6" s="284" t="s">
        <v>55</v>
      </c>
      <c r="C6" s="285">
        <v>6024802.6220000004</v>
      </c>
      <c r="D6" s="285">
        <v>6168247.1009999998</v>
      </c>
      <c r="E6" s="286">
        <v>-2.3255306840211376E-2</v>
      </c>
      <c r="G6" s="285">
        <v>5483367.7510000002</v>
      </c>
      <c r="H6" s="285">
        <v>5677809.284</v>
      </c>
      <c r="I6" s="286">
        <v>-3.4245872531846744E-2</v>
      </c>
      <c r="K6" s="285">
        <v>1048194.4570000001</v>
      </c>
      <c r="L6" s="285">
        <v>1050675.0090000001</v>
      </c>
      <c r="M6" s="286">
        <v>-2.3609127263443108E-3</v>
      </c>
    </row>
    <row r="7" spans="2:13" ht="18" customHeight="1">
      <c r="B7" s="284" t="s">
        <v>56</v>
      </c>
      <c r="C7" s="285">
        <v>1644461.7150000001</v>
      </c>
      <c r="D7" s="285">
        <v>1843240.452</v>
      </c>
      <c r="E7" s="286">
        <v>-0.1078420000951672</v>
      </c>
      <c r="G7" s="285">
        <v>705719.50300000003</v>
      </c>
      <c r="H7" s="285">
        <v>832156.7</v>
      </c>
      <c r="I7" s="286">
        <v>-0.15193916842825383</v>
      </c>
      <c r="K7" s="285">
        <v>1009887.302</v>
      </c>
      <c r="L7" s="285">
        <v>1076107.825</v>
      </c>
      <c r="M7" s="286">
        <v>-6.1537070413924311E-2</v>
      </c>
    </row>
    <row r="8" spans="2:13" ht="18" customHeight="1">
      <c r="B8" s="95" t="s">
        <v>199</v>
      </c>
      <c r="C8" s="285">
        <v>1443727.1059999999</v>
      </c>
      <c r="D8" s="285">
        <v>1535281.5419999999</v>
      </c>
      <c r="E8" s="286">
        <v>-5.9633646009143559E-2</v>
      </c>
      <c r="G8" s="285">
        <v>1105557.9380000001</v>
      </c>
      <c r="H8" s="285">
        <v>1173947.044</v>
      </c>
      <c r="I8" s="286">
        <v>-5.8255699309039621E-2</v>
      </c>
      <c r="K8" s="285">
        <v>47377.021999999997</v>
      </c>
      <c r="L8" s="285">
        <v>38716.216999999997</v>
      </c>
      <c r="M8" s="286">
        <v>0.22369967086402065</v>
      </c>
    </row>
    <row r="9" spans="2:13" ht="18" customHeight="1">
      <c r="B9" s="284" t="s">
        <v>57</v>
      </c>
      <c r="C9" s="285">
        <v>1265064.611</v>
      </c>
      <c r="D9" s="285">
        <v>1179425.7279999999</v>
      </c>
      <c r="E9" s="286">
        <v>7.2610662093340439E-2</v>
      </c>
      <c r="G9" s="285">
        <v>876517.16799999995</v>
      </c>
      <c r="H9" s="285">
        <v>758232.05599999998</v>
      </c>
      <c r="I9" s="286">
        <v>0.15600120182732025</v>
      </c>
      <c r="K9" s="285">
        <v>380836.83199999999</v>
      </c>
      <c r="L9" s="285">
        <v>413755.97</v>
      </c>
      <c r="M9" s="286">
        <v>-7.9561723302747689E-2</v>
      </c>
    </row>
    <row r="10" spans="2:13" ht="18" customHeight="1">
      <c r="B10" s="284" t="s">
        <v>58</v>
      </c>
      <c r="C10" s="285">
        <v>1331712.4180000001</v>
      </c>
      <c r="D10" s="285">
        <v>1405441.233</v>
      </c>
      <c r="E10" s="286">
        <v>-5.2459550259971621E-2</v>
      </c>
      <c r="G10" s="285">
        <v>374512.86099999998</v>
      </c>
      <c r="H10" s="285">
        <v>434260.1</v>
      </c>
      <c r="I10" s="286">
        <v>-0.13758399401648924</v>
      </c>
      <c r="K10" s="285">
        <v>802009.05299999996</v>
      </c>
      <c r="L10" s="285">
        <v>819375.06400000001</v>
      </c>
      <c r="M10" s="286">
        <v>-2.1194214667972888E-2</v>
      </c>
    </row>
    <row r="11" spans="2:13" ht="18" customHeight="1">
      <c r="B11" s="284" t="s">
        <v>59</v>
      </c>
      <c r="C11" s="285">
        <v>1214666.5889999999</v>
      </c>
      <c r="D11" s="285">
        <v>1174036.9350000001</v>
      </c>
      <c r="E11" s="286">
        <v>3.4606793695123317E-2</v>
      </c>
      <c r="G11" s="285">
        <v>205226.32199999999</v>
      </c>
      <c r="H11" s="285">
        <v>215975.22</v>
      </c>
      <c r="I11" s="286">
        <v>-4.976912629143293E-2</v>
      </c>
      <c r="K11" s="285">
        <v>904818.76199999999</v>
      </c>
      <c r="L11" s="285">
        <v>848171.33499999996</v>
      </c>
      <c r="M11" s="286">
        <v>6.6787716894488147E-2</v>
      </c>
    </row>
    <row r="12" spans="2:13" ht="18" customHeight="1">
      <c r="B12" s="95" t="s">
        <v>204</v>
      </c>
      <c r="C12" s="285">
        <v>40170.434999999998</v>
      </c>
      <c r="D12" s="285">
        <v>34526.800000000003</v>
      </c>
      <c r="E12" s="286">
        <v>0.16345664816895855</v>
      </c>
      <c r="G12" s="285">
        <v>2455.299</v>
      </c>
      <c r="H12" s="285">
        <v>1601.9849999999999</v>
      </c>
      <c r="I12" s="286">
        <v>0.53266041816870957</v>
      </c>
      <c r="K12" s="285">
        <v>18125.225999999999</v>
      </c>
      <c r="L12" s="285">
        <v>-584.01800000000003</v>
      </c>
      <c r="M12" s="286" t="s">
        <v>200</v>
      </c>
    </row>
    <row r="13" spans="2:13" ht="18" customHeight="1">
      <c r="B13" s="300" t="s">
        <v>206</v>
      </c>
      <c r="C13" s="301">
        <f>+SUM(C6:C12)</f>
        <v>12964605.495999999</v>
      </c>
      <c r="D13" s="301">
        <f>+SUM(D6:D12)</f>
        <v>13340199.790999999</v>
      </c>
      <c r="E13" s="302">
        <f>+C13/D13-1</f>
        <v>-2.8155072703888284E-2</v>
      </c>
      <c r="F13" s="303"/>
      <c r="G13" s="301">
        <f>+SUM(G6:G12)</f>
        <v>8753356.842000002</v>
      </c>
      <c r="H13" s="301">
        <f>+SUM(H6:H12)</f>
        <v>9093982.3890000004</v>
      </c>
      <c r="I13" s="302">
        <f>+G13/H13-1</f>
        <v>-3.7456147640225868E-2</v>
      </c>
      <c r="J13" s="303"/>
      <c r="K13" s="301">
        <f>+SUM(K6:K12)</f>
        <v>4211248.6540000001</v>
      </c>
      <c r="L13" s="301">
        <f>+SUM(L6:L12)</f>
        <v>4246217.4019999998</v>
      </c>
      <c r="M13" s="302">
        <f>+K13/L13-1</f>
        <v>-8.235270286332752E-3</v>
      </c>
    </row>
  </sheetData>
  <mergeCells count="3">
    <mergeCell ref="C4:E4"/>
    <mergeCell ref="G4:I4"/>
    <mergeCell ref="K4:M4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22A89B9738ADE4EBC8843CCD544DBE5" ma:contentTypeVersion="13" ma:contentTypeDescription="Crear nuevo documento." ma:contentTypeScope="" ma:versionID="2da34a215020b0a24b0c0f6c6ec04b84">
  <xsd:schema xmlns:xsd="http://www.w3.org/2001/XMLSchema" xmlns:xs="http://www.w3.org/2001/XMLSchema" xmlns:p="http://schemas.microsoft.com/office/2006/metadata/properties" xmlns:ns3="c86e4ab0-021b-4f93-b252-f814e82d294e" xmlns:ns4="e2a5edc1-4fa8-4075-987b-17bf53af75b5" targetNamespace="http://schemas.microsoft.com/office/2006/metadata/properties" ma:root="true" ma:fieldsID="7aa5448aa3a7cab8d832e64e362beb48" ns3:_="" ns4:_="">
    <xsd:import namespace="c86e4ab0-021b-4f93-b252-f814e82d294e"/>
    <xsd:import namespace="e2a5edc1-4fa8-4075-987b-17bf53af75b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6e4ab0-021b-4f93-b252-f814e82d294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a5edc1-4fa8-4075-987b-17bf53af75b5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6E5F8ED-C01C-4ABA-B00A-13C2662118D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6e4ab0-021b-4f93-b252-f814e82d294e"/>
    <ds:schemaRef ds:uri="e2a5edc1-4fa8-4075-987b-17bf53af75b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A989527-5068-4EAF-B7AA-5ECCA071142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430542F-56DC-47F3-B042-A684899B68D8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.</vt:lpstr>
      <vt:lpstr>EBITDA</vt:lpstr>
      <vt:lpstr>EERR Resumen</vt:lpstr>
      <vt:lpstr>EERR Q</vt:lpstr>
      <vt:lpstr>EERR Acumulado</vt:lpstr>
      <vt:lpstr>EERR x UN</vt:lpstr>
      <vt:lpstr>EEFF x País Q</vt:lpstr>
      <vt:lpstr>EEFF x País Acum</vt:lpstr>
      <vt:lpstr>Balance x Pais</vt:lpstr>
      <vt:lpstr>Flujo</vt:lpstr>
      <vt:lpstr>Balance Resumen</vt:lpstr>
      <vt:lpstr>dotacion y $ local</vt:lpstr>
      <vt:lpstr>Ratios</vt:lpstr>
    </vt:vector>
  </TitlesOfParts>
  <Manager/>
  <Company>Cencosud S.A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nnacifa</dc:creator>
  <cp:keywords/>
  <dc:description/>
  <cp:lastModifiedBy>Bentjerodt Martino, Oscar Gabriel</cp:lastModifiedBy>
  <cp:revision/>
  <dcterms:created xsi:type="dcterms:W3CDTF">2013-02-20T20:38:15Z</dcterms:created>
  <dcterms:modified xsi:type="dcterms:W3CDTF">2023-08-17T20:38:57Z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ContentTypeId">
    <vt:lpwstr>0x010100022A89B9738ADE4EBC8843CCD544DBE5</vt:lpwstr>
  </property>
  <property fmtid="{D5CDD505-2E9C-101B-9397-08002B2CF9AE}" pid="4" name="SV_HIDDEN_GRID_QUERY_LIST_4F35BF76-6C0D-4D9B-82B2-816C12CF3733">
    <vt:lpwstr>empty_477D106A-C0D6-4607-AEBD-E2C9D60EA279</vt:lpwstr>
  </property>
</Properties>
</file>