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1Q/Investor Kit/ESP/"/>
    </mc:Choice>
  </mc:AlternateContent>
  <xr:revisionPtr revIDLastSave="15736" documentId="11_0A4909CFCB9185933808EB4EDF6C648737CE3C1B" xr6:coauthVersionLast="47" xr6:coauthVersionMax="47" xr10:uidLastSave="{075084F8-9A6A-4703-BE55-65F2DC7B77B2}"/>
  <bookViews>
    <workbookView xWindow="-120" yWindow="-120" windowWidth="24240" windowHeight="13020" tabRatio="906" activeTab="7" xr2:uid="{00000000-000D-0000-FFFF-FFFF00000000}"/>
  </bookViews>
  <sheets>
    <sheet name="." sheetId="225" r:id="rId1"/>
    <sheet name="ACTIVOS" sheetId="430" r:id="rId2"/>
    <sheet name="PASIVOS" sheetId="293" r:id="rId3"/>
    <sheet name="RESULTADO" sheetId="294" r:id="rId4"/>
    <sheet name="PATRIMONIO" sheetId="295" r:id="rId5"/>
    <sheet name="FLUJO DIRECTO" sheetId="296" r:id="rId6"/>
    <sheet name="NOTA 17.1" sheetId="400" r:id="rId7"/>
    <sheet name="NOTA 17.2 " sheetId="435" r:id="rId8"/>
    <sheet name="NOTA 17.3" sheetId="447" r:id="rId9"/>
    <sheet name="NOTA 17.6" sheetId="448" r:id="rId10"/>
    <sheet name="NOTA 25" sheetId="453" r:id="rId11"/>
  </sheets>
  <externalReferences>
    <externalReference r:id="rId12"/>
    <externalReference r:id="rId13"/>
  </externalReferences>
  <definedNames>
    <definedName name="_xlnm._FilterDatabase" localSheetId="9" hidden="1">'NOTA 17.6'!$B$5:$K$8</definedName>
    <definedName name="AAA" localSheetId="1">ACTIVOS!AAA</definedName>
    <definedName name="AAA" localSheetId="7">'NOTA 17.2 '!AAA</definedName>
    <definedName name="AAA" localSheetId="8">'NOTA 17.3'!AAA</definedName>
    <definedName name="AAA" localSheetId="9">'NOTA 17.6'!AAA</definedName>
    <definedName name="AAA" localSheetId="10">'NOTA 25'!AAA</definedName>
    <definedName name="AAA">[0]!AAA</definedName>
    <definedName name="acum2" localSheetId="1">ACTIVOS!acum2</definedName>
    <definedName name="acum2" localSheetId="7">'NOTA 17.2 '!acum2</definedName>
    <definedName name="acum2" localSheetId="8">'NOTA 17.3'!acum2</definedName>
    <definedName name="acum2" localSheetId="9">'NOTA 17.6'!acum2</definedName>
    <definedName name="acum2" localSheetId="10">'NOTA 25'!acum2</definedName>
    <definedName name="acum2">[0]!acum2</definedName>
    <definedName name="acumulada" localSheetId="1">ACTIVOS!acumulada</definedName>
    <definedName name="acumulada" localSheetId="7">'NOTA 17.2 '!acumulada</definedName>
    <definedName name="acumulada" localSheetId="8">'NOTA 17.3'!acumulada</definedName>
    <definedName name="acumulada" localSheetId="9">'NOTA 17.6'!acumulada</definedName>
    <definedName name="acumulada" localSheetId="10">'NOTA 25'!acumulada</definedName>
    <definedName name="acumulada">[0]!acumulada</definedName>
    <definedName name="alex" localSheetId="1">ACTIVOS!alex</definedName>
    <definedName name="alex" localSheetId="7">'NOTA 17.2 '!alex</definedName>
    <definedName name="alex" localSheetId="8">'NOTA 17.3'!alex</definedName>
    <definedName name="alex" localSheetId="9">'NOTA 17.6'!alex</definedName>
    <definedName name="alex" localSheetId="10">'NOTA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ACTIVOS!$B$1:$E$30</definedName>
    <definedName name="_xlnm.Print_Area" localSheetId="5">'FLUJO DIRECTO'!$B$2:$E$12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'NOTA 25'!$A$83:$D$96</definedName>
    <definedName name="_xlnm.Print_Area" localSheetId="2">PASIVOS!$B$2:$E$30</definedName>
    <definedName name="_xlnm.Print_Area" localSheetId="4">PATRIMONIO!$A$1:$R$14</definedName>
    <definedName name="_xlnm.Print_Area" localSheetId="3">RESULTADO!$B$2:$C$52</definedName>
    <definedName name="_xlnm.Print_Area">#REF!</definedName>
    <definedName name="asda" localSheetId="1">ACTIVOS!asda</definedName>
    <definedName name="asda" localSheetId="7">'NOTA 17.2 '!asda</definedName>
    <definedName name="asda" localSheetId="8">'NOTA 17.3'!asda</definedName>
    <definedName name="asda" localSheetId="9">'NOTA 17.6'!asda</definedName>
    <definedName name="asda" localSheetId="10">'NOTA 25'!asda</definedName>
    <definedName name="asda">[0]!asda</definedName>
    <definedName name="asdas" localSheetId="1">ACTIVOS!asdas</definedName>
    <definedName name="asdas" localSheetId="7">'NOTA 17.2 '!asdas</definedName>
    <definedName name="asdas" localSheetId="8">'NOTA 17.3'!asdas</definedName>
    <definedName name="asdas" localSheetId="9">'NOTA 17.6'!asdas</definedName>
    <definedName name="asdas" localSheetId="10">'NOTA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ACTIVOS!BAL</definedName>
    <definedName name="BAL" localSheetId="7">'NOTA 17.2 '!BAL</definedName>
    <definedName name="BAL" localSheetId="8">'NOTA 17.3'!BAL</definedName>
    <definedName name="BAL" localSheetId="9">'NOTA 17.6'!BAL</definedName>
    <definedName name="BAL" localSheetId="10">'NOTA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ACTIVOS!DESPFIN</definedName>
    <definedName name="DESPFIN" localSheetId="7">'NOTA 17.2 '!DESPFIN</definedName>
    <definedName name="DESPFIN" localSheetId="8">'NOTA 17.3'!DESPFIN</definedName>
    <definedName name="DESPFIN" localSheetId="9">'NOTA 17.6'!DESPFIN</definedName>
    <definedName name="DESPFIN" localSheetId="10">'NOTA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ACTIVOS!FF</definedName>
    <definedName name="FF" localSheetId="7">'NOTA 17.2 '!FF</definedName>
    <definedName name="FF" localSheetId="8">'NOTA 17.3'!FF</definedName>
    <definedName name="FF" localSheetId="9">'NOTA 17.6'!FF</definedName>
    <definedName name="FF" localSheetId="10">'NOTA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ACTIVOS!IRP</definedName>
    <definedName name="IRP" localSheetId="7">'NOTA 17.2 '!IRP</definedName>
    <definedName name="IRP" localSheetId="8">'NOTA 17.3'!IRP</definedName>
    <definedName name="IRP" localSheetId="9">'NOTA 17.6'!IRP</definedName>
    <definedName name="IRP" localSheetId="10">'NOTA 25'!IRP</definedName>
    <definedName name="IRP">[0]!IRP</definedName>
    <definedName name="kok" localSheetId="1">ACTIVOS!kok</definedName>
    <definedName name="kok" localSheetId="7">'NOTA 17.2 '!kok</definedName>
    <definedName name="kok" localSheetId="8">'NOTA 17.3'!kok</definedName>
    <definedName name="kok" localSheetId="9">'NOTA 17.6'!kok</definedName>
    <definedName name="kok" localSheetId="10">'NOTA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ACTIVOS!PRINT</definedName>
    <definedName name="PRINT" localSheetId="7">'NOTA 17.2 '!PRINT</definedName>
    <definedName name="PRINT" localSheetId="8">'NOTA 17.3'!PRINT</definedName>
    <definedName name="PRINT" localSheetId="9">'NOTA 17.6'!PRINT</definedName>
    <definedName name="PRINT" localSheetId="10">'NOTA 25'!PRINT</definedName>
    <definedName name="PRINT">[0]!PRINT</definedName>
    <definedName name="RES" localSheetId="1">ACTIVOS!RES</definedName>
    <definedName name="RES" localSheetId="7">'NOTA 17.2 '!RES</definedName>
    <definedName name="RES" localSheetId="8">'NOTA 17.3'!RES</definedName>
    <definedName name="RES" localSheetId="9">'NOTA 17.6'!RES</definedName>
    <definedName name="RES" localSheetId="10">'NOTA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ACTIVOS!uhu</definedName>
    <definedName name="uhu" localSheetId="7">'NOTA 17.2 '!uhu</definedName>
    <definedName name="uhu" localSheetId="8">'NOTA 17.3'!uhu</definedName>
    <definedName name="uhu" localSheetId="9">'NOTA 17.6'!uhu</definedName>
    <definedName name="uhu" localSheetId="10">'NOTA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ACTIVOS!ZEROFIN.DESPFIN</definedName>
    <definedName name="ZEROFIN.DESPFIN" localSheetId="7">'NOTA 17.2 '!ZEROFIN.DESPFIN</definedName>
    <definedName name="ZEROFIN.DESPFIN" localSheetId="8">'NOTA 17.3'!ZEROFIN.DESPFIN</definedName>
    <definedName name="ZEROFIN.DESPFIN" localSheetId="9">'NOTA 17.6'!ZEROFIN.DESPFIN</definedName>
    <definedName name="ZEROFIN.DESPFIN" localSheetId="10">'NOTA 25'!ZEROFIN.DESPFIN</definedName>
    <definedName name="ZEROFIN.DESPFIN">[0]!ZEROFIN.DESPFIN</definedName>
    <definedName name="ZEROFIN.ZEROFIN" localSheetId="1">ACTIVOS!ZEROFIN.ZEROFIN</definedName>
    <definedName name="ZEROFIN.ZEROFIN" localSheetId="7">'NOTA 17.2 '!ZEROFIN.ZEROFIN</definedName>
    <definedName name="ZEROFIN.ZEROFIN" localSheetId="8">'NOTA 17.3'!ZEROFIN.ZEROFIN</definedName>
    <definedName name="ZEROFIN.ZEROFIN" localSheetId="9">'NOTA 17.6'!ZEROFIN.ZEROFIN</definedName>
    <definedName name="ZEROFIN.ZEROFIN" localSheetId="10">'NOTA 25'!ZEROFIN.ZEROFIN</definedName>
    <definedName name="ZEROFIN.ZEROFIN">[0]!ZEROFIN.ZEROFIN</definedName>
    <definedName name="zerofin1" localSheetId="1">ACTIVOS!zerofin1</definedName>
    <definedName name="zerofin1" localSheetId="7">'NOTA 17.2 '!zerofin1</definedName>
    <definedName name="zerofin1" localSheetId="8">'NOTA 17.3'!zerofin1</definedName>
    <definedName name="zerofin1" localSheetId="9">'NOTA 17.6'!zerofin1</definedName>
    <definedName name="zerofin1" localSheetId="10">'NOTA 25'!zerofin1</definedName>
    <definedName name="zerofin1">[0]!zerofin1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53" l="1"/>
  <c r="C45" i="296"/>
  <c r="B4" i="296"/>
  <c r="C48" i="295"/>
  <c r="C47" i="295"/>
  <c r="B28" i="295"/>
  <c r="N26" i="295" l="1"/>
  <c r="K26" i="295"/>
  <c r="M26" i="295"/>
  <c r="F25" i="295"/>
  <c r="G25" i="295"/>
  <c r="J26" i="295"/>
  <c r="H26" i="295"/>
  <c r="H25" i="295"/>
  <c r="P28" i="295"/>
  <c r="K25" i="295"/>
  <c r="R25" i="295" l="1"/>
  <c r="F26" i="295"/>
  <c r="G26" i="295"/>
  <c r="J25" i="295"/>
  <c r="I26" i="295"/>
  <c r="I25" i="295"/>
  <c r="E26" i="295"/>
  <c r="E25" i="295"/>
  <c r="P26" i="295"/>
  <c r="P25" i="295"/>
  <c r="R26" i="295" l="1"/>
  <c r="O26" i="295" l="1"/>
  <c r="O25" i="295"/>
  <c r="Q25" i="295" l="1"/>
  <c r="Q26" i="295"/>
  <c r="S26" i="295"/>
  <c r="S25" i="295"/>
  <c r="C15" i="453" l="1"/>
  <c r="C37" i="453" s="1"/>
  <c r="C46" i="453" s="1"/>
  <c r="C76" i="453" s="1"/>
  <c r="O21" i="435"/>
  <c r="O4" i="435"/>
  <c r="B43" i="294"/>
  <c r="C54" i="453" l="1"/>
  <c r="D13" i="453" l="1"/>
  <c r="C39" i="294" l="1"/>
  <c r="J1" i="448" l="1"/>
</calcChain>
</file>

<file path=xl/sharedStrings.xml><?xml version="1.0" encoding="utf-8"?>
<sst xmlns="http://schemas.openxmlformats.org/spreadsheetml/2006/main" count="785" uniqueCount="358">
  <si>
    <t>Pasivos por impuestos corrientes, no corrientes</t>
  </si>
  <si>
    <t>Activos por impuestos corrientes, no corrientes</t>
  </si>
  <si>
    <t>Revalúo de propiedades de inversión</t>
  </si>
  <si>
    <t>Otros ingresos</t>
  </si>
  <si>
    <t>Recuperación de comisiones</t>
  </si>
  <si>
    <t>Costo mercaderías vendidas</t>
  </si>
  <si>
    <t>Inventarios corrientes</t>
  </si>
  <si>
    <t>Activos por impuestos corrientes, corrientes</t>
  </si>
  <si>
    <t>Pasivos por impuestos corrientes, corrientes</t>
  </si>
  <si>
    <t>Resultado integral total</t>
  </si>
  <si>
    <t>Resultado integral atribuible a participaciones no controladoras</t>
  </si>
  <si>
    <t>Otros activos no financieros corrientes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</si>
  <si>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</si>
  <si>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</si>
  <si>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</si>
  <si>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</si>
  <si>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</si>
  <si>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</si>
  <si>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</si>
  <si>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</si>
  <si>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</si>
  <si>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</si>
  <si>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Otros activos financieros corrientes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</si>
  <si>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</si>
  <si>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</si>
  <si>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</si>
  <si>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</si>
  <si>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</si>
  <si>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</si>
  <si>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Activos corrientes totales</t>
  </si>
  <si>
    <t>M$</t>
  </si>
  <si>
    <t>Nota</t>
  </si>
  <si>
    <t>ACTIVOS CORRIENTES</t>
  </si>
  <si>
    <t>ACTIVOS NO CORRIENTES</t>
  </si>
  <si>
    <t>TOTAL ACTIVOS</t>
  </si>
  <si>
    <t>Otras Ganancias (Pérdidas)</t>
  </si>
  <si>
    <t>Otros pasivos no financieros corrientes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</si>
  <si>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</si>
  <si>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</si>
  <si>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</si>
  <si>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</si>
  <si>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</si>
  <si>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</si>
  <si>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</si>
  <si>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</si>
  <si>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</si>
  <si>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</si>
  <si>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</si>
  <si>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</si>
  <si>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</si>
  <si>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</si>
  <si>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</si>
  <si>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</si>
  <si>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</si>
  <si>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</si>
  <si>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</si>
  <si>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Ganancia (pérdida), atribuible a los propietarios de la controladora</t>
  </si>
  <si>
    <t>Ganancia (pérdida), atribuible a participaciones no controladoras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</si>
  <si>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</si>
  <si>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</si>
  <si>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</si>
  <si>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</si>
  <si>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</si>
  <si>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</si>
  <si>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Ganancia (Pérdida)</t>
  </si>
  <si>
    <t>Gastos de administración</t>
  </si>
  <si>
    <t>Activos por impuestos diferidos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</si>
  <si>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</si>
  <si>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</si>
  <si>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</si>
  <si>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</si>
  <si>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</si>
  <si>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</si>
  <si>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</si>
  <si>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</si>
  <si>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Ganancias (pérdida) diluida por acción procedente de operaciones continuadas</t>
  </si>
  <si>
    <t>Inversiones contabilizadas utilizando el método de la participación</t>
  </si>
  <si>
    <t>Otros activos no financieros no corrientes</t>
  </si>
  <si>
    <t>Otros activos financieros no corrientes</t>
  </si>
  <si>
    <t>Activos intangibles distintos de la plusvalía</t>
  </si>
  <si>
    <t>Plusvalía</t>
  </si>
  <si>
    <t>Total de activos no corrientes</t>
  </si>
  <si>
    <t>Cuentas por pagar comerciales y otras cuentas por pagar</t>
  </si>
  <si>
    <t>Provisiones corrientes por beneficios a los empleados</t>
  </si>
  <si>
    <t>Otros pasivos financieros no corrientes</t>
  </si>
  <si>
    <t>Otros pasivos financieros corrientes</t>
  </si>
  <si>
    <t>Pasivo por impuestos diferidos</t>
  </si>
  <si>
    <t>Otros pasivos no financieros no corrientes</t>
  </si>
  <si>
    <t>Patrimonio atribuible a los propietarios de la controladora</t>
  </si>
  <si>
    <t>Participaciones no controladoras</t>
  </si>
  <si>
    <t>Ingresos de actividades ordinarias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</si>
  <si>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</si>
  <si>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</si>
  <si>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</si>
  <si>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</si>
  <si>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</si>
  <si>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</si>
  <si>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</si>
  <si>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</si>
  <si>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Ganancia (pérdida) procedente de operaciones continuadas</t>
  </si>
  <si>
    <t>Ganancia (pérdida) por acción básica en operaciones continuadas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</si>
  <si>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</si>
  <si>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</si>
  <si>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</si>
  <si>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</si>
  <si>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</si>
  <si>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</si>
  <si>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</si>
  <si>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</si>
  <si>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</si>
  <si>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Efectivo y equivalentes al efectivo</t>
  </si>
  <si>
    <t>Cuentas por cobrar a entidades relacionadas, corrientes</t>
  </si>
  <si>
    <t>Propiedades, planta y equipo</t>
  </si>
  <si>
    <t>Propiedad de inversión</t>
  </si>
  <si>
    <t>Cuentas por pagar a entidades relacionadas, corrientes</t>
  </si>
  <si>
    <t>Total pasivos corrientes</t>
  </si>
  <si>
    <t>Total pasivos no corrientes</t>
  </si>
  <si>
    <t>Deuda M. Rodríguez</t>
  </si>
  <si>
    <t>Arriendos</t>
  </si>
  <si>
    <t>Consumos, gastos básicos y Otros</t>
  </si>
  <si>
    <t xml:space="preserve">Cuentas comerciales por cobrar y otras cuentas por cobrar corrientes </t>
  </si>
  <si>
    <t>Cuentas comerciales por cobrar y otras cuentas por cobrar no corrientes</t>
  </si>
  <si>
    <t>Otras provisiones corrientes</t>
  </si>
  <si>
    <t>Otras provisiones no corrientes</t>
  </si>
  <si>
    <t>Cuentas comerciales por pagar y otras cuentas por pagar no corrientes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</si>
  <si>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</si>
  <si>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</si>
  <si>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</si>
  <si>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</si>
  <si>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</si>
  <si>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</si>
  <si>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</si>
  <si>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</si>
  <si>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</si>
  <si>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</si>
  <si>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</si>
  <si>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</si>
  <si>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Pasivos por arrendamientos, corrientes</t>
  </si>
  <si>
    <t>Pasivos por arrendamientos no corrientes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</si>
  <si>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</si>
  <si>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</si>
  <si>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</si>
  <si>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</si>
  <si>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</si>
  <si>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</si>
  <si>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</si>
  <si>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</si>
  <si>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</si>
  <si>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</si>
  <si>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</si>
  <si>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</si>
  <si>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Costo de ventas</t>
  </si>
  <si>
    <t>Dividendos</t>
  </si>
  <si>
    <t>Ganancias por acción expresada en pesos chilenos</t>
  </si>
  <si>
    <t>Ganancia por acción básica</t>
  </si>
  <si>
    <t>Ganancia (pérdida) por acción básica</t>
  </si>
  <si>
    <t>Ganancias por acción diluidas</t>
  </si>
  <si>
    <t>Ganancias (pérdida) diluida por acción</t>
  </si>
  <si>
    <t xml:space="preserve">ESTADO DEL RESULTADO INTEGRAL </t>
  </si>
  <si>
    <t>Otro resultado integral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</si>
  <si>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</si>
  <si>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</si>
  <si>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</si>
  <si>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</si>
  <si>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</si>
  <si>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</si>
  <si>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</si>
  <si>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</si>
  <si>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</si>
  <si>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</si>
  <si>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</si>
  <si>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atribuible a</t>
  </si>
  <si>
    <t>Resultado integral atribuible a los propietarios de la controladora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</si>
  <si>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</si>
  <si>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</si>
  <si>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</si>
  <si>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</si>
  <si>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</si>
  <si>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</si>
  <si>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</si>
  <si>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</si>
  <si>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</si>
  <si>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</si>
  <si>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</si>
  <si>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</si>
  <si>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</si>
  <si>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</si>
  <si>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</si>
  <si>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</si>
  <si>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</si>
  <si>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</si>
  <si>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</si>
  <si>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</si>
  <si>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</si>
  <si>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</si>
  <si>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</si>
  <si>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</si>
  <si>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</si>
  <si>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</si>
  <si>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</si>
  <si>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</si>
  <si>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</si>
  <si>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</si>
  <si>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</si>
  <si>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</si>
  <si>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</si>
  <si>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</si>
  <si>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</si>
  <si>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</si>
  <si>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</si>
  <si>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</si>
  <si>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</si>
  <si>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</si>
  <si>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</si>
  <si>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</si>
  <si>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</si>
  <si>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</si>
  <si>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</si>
  <si>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</si>
  <si>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</si>
  <si>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</si>
  <si>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CLASIFICADO</t>
  </si>
  <si>
    <t>POR FUNCION</t>
  </si>
  <si>
    <t>ACTIVOS</t>
  </si>
  <si>
    <t>PATRIMONIO Y PASIVOS</t>
  </si>
  <si>
    <t>PASIVOS CORRIENTES</t>
  </si>
  <si>
    <t>PASIVOS NO CORRIENTES</t>
  </si>
  <si>
    <t>TOTAL PASIVOS</t>
  </si>
  <si>
    <t xml:space="preserve">ESTADO DE RESULTADOS </t>
  </si>
  <si>
    <t>Ganancia bruta</t>
  </si>
  <si>
    <t>Otras ganancias (pérdidas)</t>
  </si>
  <si>
    <t>Ganancias (pérdidas) de actividades operacionales</t>
  </si>
  <si>
    <t>Costos financieros</t>
  </si>
  <si>
    <t>Participación en las ganancias (pérdidas) de asociadas y negocios conjuntos que se contabilicen utilizando el método de la participación</t>
  </si>
  <si>
    <t>Resultados por unidades de reajuste</t>
  </si>
  <si>
    <t>Ganancia (Pérdida) antes de Impuesto</t>
  </si>
  <si>
    <t>Gasto por impuestos a las ganancias</t>
  </si>
  <si>
    <t>Ganancia (pérdida), atribuible a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</si>
  <si>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</si>
  <si>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</si>
  <si>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</si>
  <si>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</si>
  <si>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</si>
  <si>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</si>
  <si>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</si>
  <si>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>NOTA 25</t>
  </si>
  <si>
    <t xml:space="preserve">Otras obligaciones financieras - Otros 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</si>
  <si>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</si>
  <si>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</si>
  <si>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</si>
  <si>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</si>
  <si>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</si>
  <si>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Pagos por adquirir o rescatar las acciones de la entidad</t>
  </si>
  <si>
    <t>Importes procedentes de préstamos de largo plazo</t>
  </si>
  <si>
    <t>Provisiones no corrientes por beneficios a los empleados</t>
  </si>
  <si>
    <t>Corriente al 31/12/2023</t>
  </si>
  <si>
    <t>Reembolsos/Pagos de colaterales</t>
  </si>
  <si>
    <t>01/01/2024 al</t>
  </si>
  <si>
    <t>Saldo inicial al 01/01/2024</t>
  </si>
  <si>
    <t>Patrimonio previamente reportado 01/01/2024</t>
  </si>
  <si>
    <t>Chile</t>
  </si>
  <si>
    <t>O-E</t>
  </si>
  <si>
    <t>BANK OF AMERICA</t>
  </si>
  <si>
    <t>USD</t>
  </si>
  <si>
    <t>Unica al final</t>
  </si>
  <si>
    <t>Mensual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</si>
  <si>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</si>
  <si>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</si>
  <si>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</si>
  <si>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</si>
  <si>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</si>
  <si>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</si>
  <si>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</si>
  <si>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</si>
  <si>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</si>
  <si>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</si>
  <si>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</si>
  <si>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USA</t>
  </si>
  <si>
    <t>JP MORGAN BANK</t>
  </si>
  <si>
    <t>SEMESTRAL</t>
  </si>
  <si>
    <t>BANCO SUPERVILLE</t>
  </si>
  <si>
    <t>Brasil</t>
  </si>
  <si>
    <t>ÚNICO AL FINAL</t>
  </si>
  <si>
    <t>BRL</t>
  </si>
  <si>
    <t>BJUMB - B1</t>
  </si>
  <si>
    <t>UF</t>
  </si>
  <si>
    <t>SEMESTRALES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</si>
  <si>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</si>
  <si>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</si>
  <si>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</si>
  <si>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</si>
  <si>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</si>
  <si>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</si>
  <si>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</si>
  <si>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</si>
  <si>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BCSSA - A</t>
  </si>
  <si>
    <t>BCSSA - B</t>
  </si>
  <si>
    <t>BCSSA - C</t>
  </si>
  <si>
    <t>BCSSA - E</t>
  </si>
  <si>
    <t>NACIONAL</t>
  </si>
  <si>
    <t>EXTRANJERO</t>
  </si>
  <si>
    <t>Importes procedentes de ventas de propiedades, planta y equipo y propiedad de inversión</t>
  </si>
  <si>
    <t>Compras de propiedades, planta y equipo y propiedad de inversión</t>
  </si>
  <si>
    <t xml:space="preserve">PATRIMONIO </t>
  </si>
  <si>
    <t>Capital emitido</t>
  </si>
  <si>
    <t>Ganancias (pérdidas) acumuladas</t>
  </si>
  <si>
    <t>Prima de emisión</t>
  </si>
  <si>
    <t>PATRIMONIO TOTAL</t>
  </si>
  <si>
    <t>TOTAL DE PATRIMONIO Y PASIVOS</t>
  </si>
  <si>
    <t>TOTAL</t>
  </si>
  <si>
    <t xml:space="preserve">Resultados por unidades de reajuste </t>
  </si>
  <si>
    <t>ESTADO DE SITUACION FINANCIERA CONSOLIDADO</t>
  </si>
  <si>
    <t xml:space="preserve">Total activos corrientes distintos de los activos no corrientes para su disposición clasificados como mantenidos para la venta </t>
  </si>
  <si>
    <t>Activos no corrientes para su disposición clasificados como mantenidos para la venta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</si>
  <si>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</si>
  <si>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</si>
  <si>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 xml:space="preserve">ESTADO CONSOLIDADO DE RESULTADOS  </t>
  </si>
  <si>
    <t>ESTADO CONSOLIDADO DE RESULTADOS INTEGRALES</t>
  </si>
  <si>
    <t xml:space="preserve">Componentes de otro resultado integral que no se reclasificarán al resultado del período, antes de impuestos </t>
  </si>
  <si>
    <t xml:space="preserve"> Impuestos a las ganancias relativos a componentes de otro resultado integral que no se reclasificará al resultado del periodo</t>
  </si>
  <si>
    <t xml:space="preserve">ESTADO CONSOLIDADO DE CAMBIOS EN EL PATRIMONIO </t>
  </si>
  <si>
    <t xml:space="preserve">ESTADO CONSOLIDADO DE FLUJOS DE EFECTIVO </t>
  </si>
  <si>
    <t>Saldo al  31/12/2024</t>
  </si>
  <si>
    <t>Corriente al 31/12/2024</t>
  </si>
  <si>
    <t>Saldo final al 31/12/2024</t>
  </si>
  <si>
    <t>Ingresos (Gastos) por derivados de cobertura</t>
  </si>
  <si>
    <t>Ingresos (Gastos) por deudas financieras y otros (neto)</t>
  </si>
  <si>
    <t>Derivados - porción inefectiva de coberturas</t>
  </si>
  <si>
    <t>BANCO PATAGONIA</t>
  </si>
  <si>
    <t>HSBC</t>
  </si>
  <si>
    <t xml:space="preserve">Argentina - Economía hiperinflacionaria </t>
  </si>
  <si>
    <t xml:space="preserve">Argentina - Conversión de Moneda </t>
  </si>
  <si>
    <t>1T25</t>
  </si>
  <si>
    <t>Al 31 de marzo de 2025 (no auditado) y al 31 de diciembre de 2024</t>
  </si>
  <si>
    <t>Por los períodos terminados al 31 de marzo de 2025 y 2024 (no auditados)</t>
  </si>
  <si>
    <t>01/01/2025 al</t>
  </si>
  <si>
    <t>Por el período terminado al 31 de marzo de 2025 (no auditado)</t>
  </si>
  <si>
    <t>Patrimonio previamente reportado 01/01/2025</t>
  </si>
  <si>
    <t>Incremento (disminución) del patrimonio por cambios en políticas contables (*)</t>
  </si>
  <si>
    <t>Patrimonio al comienzo del período</t>
  </si>
  <si>
    <t>Patrimonio al  31/03/2025</t>
  </si>
  <si>
    <t>Cuadratura</t>
  </si>
  <si>
    <t>Por el período terminado al 31 de marzo de 2024 (no auditado)</t>
  </si>
  <si>
    <t>Incremento (disminución) por cambios en políticas contables</t>
  </si>
  <si>
    <t>Patrimonio al  31/03/2024</t>
  </si>
  <si>
    <t>Flujos de efectivo utilizados para obtener el control de subsidiarias u otros negocios (3)</t>
  </si>
  <si>
    <t>Saldo al  31/03/2025</t>
  </si>
  <si>
    <t>Al 31 de marzo de 2025</t>
  </si>
  <si>
    <t>Al 31 de marzo de 2024</t>
  </si>
  <si>
    <t xml:space="preserve">BANCO DO BRASIL </t>
  </si>
  <si>
    <t>EUR</t>
  </si>
  <si>
    <t>Saldo inicial al 01/01/2025</t>
  </si>
  <si>
    <t>Otros cambios distintos de flujos de efectivo</t>
  </si>
  <si>
    <t>Saldo final al 31/03/2025</t>
  </si>
  <si>
    <t>Combinación de Negocios (*)</t>
  </si>
  <si>
    <t>Fair Value de Derivados y Deuda</t>
  </si>
  <si>
    <t>01/10/2025 al</t>
  </si>
  <si>
    <t>Ganancias (pérdidas) de cambio en moneda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</si>
</sst>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6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  <numFmt numFmtId="258" formatCode="_(* #,##0_)_);_(* \(#,##0\)_);"/>
  </numFmts>
  <fonts count="164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0"/>
      <color theme="1"/>
      <name val="Aptos"/>
      <family val="2"/>
    </font>
    <font>
      <sz val="12"/>
      <color indexed="8"/>
      <name val="Times New Roman"/>
      <family val="1"/>
    </font>
    <font>
      <sz val="10"/>
      <color theme="1"/>
      <name val="Times New Roman"/>
      <family val="1"/>
    </font>
  </fonts>
  <fills count="8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  <xf numFmtId="43" fontId="97" fillId="0" borderId="0" applyFont="0" applyFill="0" applyBorder="0" applyAlignment="0" applyProtection="0"/>
  </cellStyleXfs>
  <cellXfs count="222">
    <xf numFmtId="0" fontId="0" fillId="0" borderId="0" xfId="0"/>
    <xf numFmtId="0" fontId="32" fillId="0" borderId="0" xfId="0" applyFont="1"/>
    <xf numFmtId="0" fontId="35" fillId="0" borderId="0" xfId="0" applyFont="1"/>
    <xf numFmtId="175" fontId="32" fillId="0" borderId="0" xfId="0" applyNumberFormat="1" applyFont="1"/>
    <xf numFmtId="0" fontId="149" fillId="0" borderId="0" xfId="0" applyFont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0" fontId="156" fillId="49" borderId="24" xfId="0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175" fontId="155" fillId="0" borderId="10" xfId="3062" applyNumberFormat="1" applyFont="1" applyBorder="1"/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0" fontId="156" fillId="49" borderId="2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9" fillId="0" borderId="0" xfId="0" applyFont="1"/>
    <xf numFmtId="0" fontId="161" fillId="0" borderId="0" xfId="0" applyFont="1"/>
    <xf numFmtId="0" fontId="160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5" applyFont="1"/>
    <xf numFmtId="0" fontId="153" fillId="0" borderId="10" xfId="3495" applyFont="1" applyBorder="1"/>
    <xf numFmtId="0" fontId="155" fillId="0" borderId="10" xfId="2871" applyFont="1" applyBorder="1"/>
    <xf numFmtId="0" fontId="157" fillId="0" borderId="0" xfId="0" applyFont="1" applyAlignment="1">
      <alignment horizontal="center" vertical="center" wrapText="1"/>
    </xf>
    <xf numFmtId="0" fontId="153" fillId="0" borderId="0" xfId="308" applyFont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149" fillId="0" borderId="0" xfId="3493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3" fontId="149" fillId="0" borderId="0" xfId="0" applyNumberFormat="1" applyFont="1" applyAlignment="1">
      <alignment horizontal="center"/>
    </xf>
    <xf numFmtId="0" fontId="34" fillId="49" borderId="42" xfId="0" applyFont="1" applyFill="1" applyBorder="1" applyAlignment="1">
      <alignment horizontal="center" vertical="center"/>
    </xf>
    <xf numFmtId="173" fontId="34" fillId="49" borderId="39" xfId="0" applyNumberFormat="1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173" fontId="34" fillId="49" borderId="21" xfId="0" applyNumberFormat="1" applyFont="1" applyFill="1" applyBorder="1" applyAlignment="1">
      <alignment horizontal="center" vertical="center"/>
    </xf>
    <xf numFmtId="173" fontId="32" fillId="0" borderId="0" xfId="0" applyNumberFormat="1" applyFont="1" applyAlignment="1">
      <alignment horizontal="center"/>
    </xf>
    <xf numFmtId="0" fontId="149" fillId="0" borderId="0" xfId="0" applyFont="1" applyAlignment="1">
      <alignment horizontal="center"/>
    </xf>
    <xf numFmtId="0" fontId="34" fillId="49" borderId="40" xfId="0" applyFont="1" applyFill="1" applyBorder="1"/>
    <xf numFmtId="173" fontId="35" fillId="49" borderId="38" xfId="0" applyNumberFormat="1" applyFont="1" applyFill="1" applyBorder="1" applyAlignment="1">
      <alignment horizontal="center"/>
    </xf>
    <xf numFmtId="0" fontId="35" fillId="49" borderId="38" xfId="0" applyFont="1" applyFill="1" applyBorder="1"/>
    <xf numFmtId="0" fontId="35" fillId="49" borderId="41" xfId="0" applyFont="1" applyFill="1" applyBorder="1"/>
    <xf numFmtId="0" fontId="32" fillId="0" borderId="10" xfId="0" applyFont="1" applyBorder="1"/>
    <xf numFmtId="173" fontId="32" fillId="0" borderId="10" xfId="0" applyNumberFormat="1" applyFont="1" applyBorder="1" applyAlignment="1">
      <alignment horizontal="center"/>
    </xf>
    <xf numFmtId="175" fontId="35" fillId="0" borderId="10" xfId="3497" applyNumberFormat="1" applyFont="1" applyBorder="1"/>
    <xf numFmtId="0" fontId="33" fillId="50" borderId="10" xfId="0" applyFont="1" applyFill="1" applyBorder="1" applyAlignment="1">
      <alignment wrapText="1"/>
    </xf>
    <xf numFmtId="173" fontId="33" fillId="50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wrapText="1"/>
    </xf>
    <xf numFmtId="0" fontId="33" fillId="50" borderId="10" xfId="0" applyFont="1" applyFill="1" applyBorder="1"/>
    <xf numFmtId="0" fontId="32" fillId="53" borderId="10" xfId="0" applyFont="1" applyFill="1" applyBorder="1"/>
    <xf numFmtId="173" fontId="32" fillId="53" borderId="10" xfId="0" applyNumberFormat="1" applyFont="1" applyFill="1" applyBorder="1" applyAlignment="1">
      <alignment horizontal="center"/>
    </xf>
    <xf numFmtId="175" fontId="3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3" xfId="0" applyFont="1" applyFill="1" applyBorder="1" applyAlignment="1">
      <alignment horizontal="center" vertical="center"/>
    </xf>
    <xf numFmtId="0" fontId="34" fillId="49" borderId="22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175" fontId="33" fillId="50" borderId="10" xfId="3497" applyNumberFormat="1" applyFont="1" applyFill="1" applyBorder="1" applyAlignment="1">
      <alignment horizontal="center"/>
    </xf>
    <xf numFmtId="0" fontId="33" fillId="51" borderId="38" xfId="0" applyFont="1" applyFill="1" applyBorder="1"/>
    <xf numFmtId="0" fontId="33" fillId="51" borderId="38" xfId="0" applyFont="1" applyFill="1" applyBorder="1" applyAlignment="1">
      <alignment horizontal="center"/>
    </xf>
    <xf numFmtId="175" fontId="33" fillId="51" borderId="38" xfId="3497" applyNumberFormat="1" applyFont="1" applyFill="1" applyBorder="1"/>
    <xf numFmtId="0" fontId="32" fillId="0" borderId="39" xfId="0" applyFont="1" applyBorder="1" applyAlignment="1">
      <alignment horizontal="center"/>
    </xf>
    <xf numFmtId="178" fontId="35" fillId="53" borderId="10" xfId="3497" applyNumberFormat="1" applyFont="1" applyFill="1" applyBorder="1"/>
    <xf numFmtId="178" fontId="33" fillId="50" borderId="10" xfId="3497" applyNumberFormat="1" applyFont="1" applyFill="1" applyBorder="1"/>
    <xf numFmtId="174" fontId="35" fillId="0" borderId="0" xfId="3497" applyNumberFormat="1" applyFont="1"/>
    <xf numFmtId="0" fontId="33" fillId="50" borderId="39" xfId="0" applyFont="1" applyFill="1" applyBorder="1"/>
    <xf numFmtId="0" fontId="33" fillId="50" borderId="39" xfId="0" applyFont="1" applyFill="1" applyBorder="1" applyAlignment="1">
      <alignment horizontal="center"/>
    </xf>
    <xf numFmtId="0" fontId="33" fillId="50" borderId="39" xfId="0" applyFont="1" applyFill="1" applyBorder="1" applyAlignment="1">
      <alignment wrapText="1"/>
    </xf>
    <xf numFmtId="0" fontId="32" fillId="0" borderId="21" xfId="0" applyFont="1" applyBorder="1" applyAlignment="1">
      <alignment wrapText="1"/>
    </xf>
    <xf numFmtId="175" fontId="35" fillId="0" borderId="21" xfId="3497" applyNumberFormat="1" applyFont="1" applyBorder="1"/>
    <xf numFmtId="175" fontId="33" fillId="50" borderId="0" xfId="3497" applyNumberFormat="1" applyFont="1" applyFill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2" fillId="0" borderId="10" xfId="309" applyFont="1" applyBorder="1" applyAlignment="1">
      <alignment horizontal="left"/>
    </xf>
    <xf numFmtId="0" fontId="32" fillId="54" borderId="10" xfId="309" applyFont="1" applyFill="1" applyBorder="1"/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0" fontId="33" fillId="50" borderId="10" xfId="0" applyFont="1" applyFill="1" applyBorder="1" applyAlignment="1">
      <alignment horizontal="right"/>
    </xf>
    <xf numFmtId="175" fontId="33" fillId="50" borderId="10" xfId="3499" applyNumberFormat="1" applyFont="1" applyFill="1" applyBorder="1" applyAlignment="1" applyProtection="1">
      <alignment vertical="center"/>
    </xf>
    <xf numFmtId="258" fontId="33" fillId="50" borderId="10" xfId="3499" applyNumberFormat="1" applyFont="1" applyFill="1" applyBorder="1" applyAlignment="1" applyProtection="1">
      <alignment vertical="center"/>
    </xf>
    <xf numFmtId="258" fontId="35" fillId="53" borderId="10" xfId="3499" applyNumberFormat="1" applyFont="1" applyFill="1" applyBorder="1" applyAlignment="1" applyProtection="1">
      <alignment vertical="center"/>
    </xf>
    <xf numFmtId="175" fontId="32" fillId="87" borderId="0" xfId="314" applyNumberFormat="1" applyFont="1" applyFill="1"/>
    <xf numFmtId="0" fontId="32" fillId="0" borderId="10" xfId="0" quotePrefix="1" applyFont="1" applyBorder="1" applyAlignment="1">
      <alignment horizontal="center"/>
    </xf>
    <xf numFmtId="0" fontId="32" fillId="0" borderId="42" xfId="0" applyFont="1" applyBorder="1"/>
    <xf numFmtId="0" fontId="32" fillId="0" borderId="21" xfId="0" applyFont="1" applyBorder="1"/>
    <xf numFmtId="0" fontId="33" fillId="50" borderId="40" xfId="0" applyFont="1" applyFill="1" applyBorder="1"/>
    <xf numFmtId="0" fontId="33" fillId="50" borderId="38" xfId="0" applyFont="1" applyFill="1" applyBorder="1" applyAlignment="1">
      <alignment horizontal="center"/>
    </xf>
    <xf numFmtId="175" fontId="33" fillId="50" borderId="41" xfId="3497" applyNumberFormat="1" applyFont="1" applyFill="1" applyBorder="1"/>
    <xf numFmtId="0" fontId="162" fillId="0" borderId="10" xfId="0" applyFont="1" applyBorder="1" applyAlignment="1">
      <alignment horizontal="center" vertical="top"/>
    </xf>
    <xf numFmtId="0" fontId="34" fillId="49" borderId="38" xfId="0" applyFont="1" applyFill="1" applyBorder="1"/>
    <xf numFmtId="0" fontId="34" fillId="49" borderId="41" xfId="0" applyFont="1" applyFill="1" applyBorder="1"/>
    <xf numFmtId="0" fontId="35" fillId="0" borderId="10" xfId="315" applyFont="1" applyFill="1" applyBorder="1" applyAlignment="1">
      <alignment horizontal="center" vertical="center"/>
    </xf>
    <xf numFmtId="0" fontId="33" fillId="50" borderId="40" xfId="0" applyFont="1" applyFill="1" applyBorder="1" applyAlignment="1">
      <alignment wrapText="1"/>
    </xf>
    <xf numFmtId="0" fontId="163" fillId="0" borderId="0" xfId="0" applyFont="1"/>
    <xf numFmtId="175" fontId="163" fillId="0" borderId="0" xfId="0" applyNumberFormat="1" applyFont="1"/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2" fillId="0" borderId="38" xfId="314" applyFont="1" applyBorder="1" applyAlignment="1">
      <alignment horizontal="left" vertical="center" wrapText="1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40" xfId="0" applyFont="1" applyFill="1" applyBorder="1" applyAlignment="1">
      <alignment horizontal="left" wrapText="1"/>
    </xf>
    <xf numFmtId="0" fontId="34" fillId="49" borderId="38" xfId="0" applyFont="1" applyFill="1" applyBorder="1" applyAlignment="1">
      <alignment horizontal="left" wrapText="1"/>
    </xf>
    <xf numFmtId="0" fontId="34" fillId="49" borderId="41" xfId="0" applyFont="1" applyFill="1" applyBorder="1" applyAlignment="1">
      <alignment horizontal="left" wrapText="1"/>
    </xf>
    <xf numFmtId="0" fontId="34" fillId="49" borderId="40" xfId="0" applyFont="1" applyFill="1" applyBorder="1" applyAlignment="1">
      <alignment horizontal="left"/>
    </xf>
    <xf numFmtId="0" fontId="34" fillId="49" borderId="38" xfId="0" applyFont="1" applyFill="1" applyBorder="1" applyAlignment="1">
      <alignment horizontal="left"/>
    </xf>
    <xf numFmtId="0" fontId="34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0" fontId="35" fillId="49" borderId="41" xfId="0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22" xfId="0" applyFont="1" applyFill="1" applyBorder="1" applyAlignment="1">
      <alignment horizontal="center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" xfId="3499" builtinId="3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FF00FF"/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79</xdr:row>
      <xdr:rowOff>95250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co.sharepoint.com/sites/FinanzasDelivery/Contabilidad%20Corrporativa/IFRS%20en%20CENCOSUD/REPORTES%20IFRS%202025/Marzo/31-03-2025%20Notas%20IFRS%20CENCOSUD.xlsx" TargetMode="External"/><Relationship Id="rId1" Type="http://schemas.openxmlformats.org/officeDocument/2006/relationships/externalLinkPath" Target="/sites/FinanzasDelivery/Contabilidad%20Corrporativa/IFRS%20en%20CENCOSUD/REPORTES%20IFRS%202025/Marzo/31-03-2025%20Notas%20IFRS%20CENCOSU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co.sharepoint.com/sites/FinanzasDelivery/Contabilidad%20Corrporativa/IFRS%20en%20CENCOSUD/REPORTES%20IFRS%202025/Marzo/Notas%20Consolidadas/ESP%2031-03-2025.xlsx" TargetMode="External"/><Relationship Id="rId1" Type="http://schemas.openxmlformats.org/officeDocument/2006/relationships/externalLinkPath" Target="/sites/FinanzasDelivery/Contabilidad%20Corrporativa/IFRS%20en%20CENCOSUD/REPORTES%20IFRS%202025/Marzo/Notas%20Consolidadas/ESP%2031-0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X"/>
      <sheetName val="PORTADA"/>
      <sheetName val="RESPONSABLE"/>
      <sheetName val="Ebitda"/>
      <sheetName val="ACTIVOS"/>
      <sheetName val="PASIVOS"/>
      <sheetName val="RESULTADO"/>
      <sheetName val="PATRIMONIO "/>
      <sheetName val="FLUJO DIRECTO"/>
      <sheetName val="NOTA 1"/>
      <sheetName val="NOTA 2"/>
      <sheetName val="NOTA 2.2"/>
      <sheetName val="NOTA 2.5.2"/>
      <sheetName val="NOTA 2.22"/>
      <sheetName val="NOTA 3"/>
      <sheetName val="NOTA 3.1-1"/>
      <sheetName val="NOTA 3.1-4"/>
      <sheetName val="Nota 3.1-10"/>
      <sheetName val="Nota 3. 2-1"/>
      <sheetName val="NOTA 4"/>
      <sheetName val="NOTA 5"/>
      <sheetName val="NOTA 6"/>
      <sheetName val="Nota 6.1"/>
      <sheetName val="NOTA 7"/>
      <sheetName val="NOTA 8"/>
      <sheetName val="NOTA 8 OF"/>
      <sheetName val="NOTA 8 OF ARG"/>
      <sheetName val="NOTA 8 OF PER"/>
      <sheetName val="NOTA 9"/>
      <sheetName val="NOTA 9.1.3"/>
      <sheetName val="NOTA 9.2"/>
      <sheetName val="NOTA 9.2.1"/>
      <sheetName val="NOTA 10"/>
      <sheetName val="NOTA 11"/>
      <sheetName val="11.2"/>
      <sheetName val="NOTA 12"/>
      <sheetName val="NOTA 12.1"/>
      <sheetName val="NOTA 12.2"/>
      <sheetName val="NOTA 13.3"/>
      <sheetName val="Nota 13.4 "/>
      <sheetName val="13.4a"/>
      <sheetName val="13.4b"/>
      <sheetName val="NOTA 14"/>
      <sheetName val="NOTA 14.5"/>
      <sheetName val="NOTA 15 (2)"/>
      <sheetName val="NOTA 15"/>
      <sheetName val="NOTA 16"/>
      <sheetName val="NOTA 16.4"/>
      <sheetName val="NOTA 17.1"/>
      <sheetName val="NOTA 17.2"/>
      <sheetName val="NOTA 17.3"/>
      <sheetName val="NOTA 17.4"/>
      <sheetName val="NOTA 17.5"/>
      <sheetName val="NOTA 17.6"/>
      <sheetName val="Covenant 03-2025"/>
      <sheetName val="Covenant 12-2024"/>
      <sheetName val="Covenant 12-2020"/>
      <sheetName val="NOTA 18"/>
      <sheetName val="Nota 18.1"/>
      <sheetName val="Nota 18.2"/>
      <sheetName val="NOTA 19.1"/>
      <sheetName val="NOTA 19.2"/>
      <sheetName val="NOTA 19.3"/>
      <sheetName val="NOTA 20"/>
      <sheetName val="NOTA 21"/>
      <sheetName val="NOTA 21.2"/>
      <sheetName val="NOTA 22"/>
      <sheetName val="NOTA 23"/>
      <sheetName val="23.1"/>
      <sheetName val="Nota 23.4"/>
      <sheetName val="NOTA 23.5"/>
      <sheetName val="NOTA 24"/>
      <sheetName val="NOTA 25"/>
      <sheetName val="NOTA 26"/>
      <sheetName val="NOTA 27"/>
      <sheetName val="28.11"/>
      <sheetName val="NOTA 28"/>
      <sheetName val="NOTA 29"/>
      <sheetName val="NOTA 30 a"/>
      <sheetName val="Nota 30 b"/>
      <sheetName val="NOTA 30.1"/>
      <sheetName val="NOTA 31.1"/>
      <sheetName val="NOTA 31.2"/>
      <sheetName val="NOTA 31.3"/>
      <sheetName val="NOTA 32"/>
      <sheetName val="NOTA 33"/>
      <sheetName val="NOTA 34"/>
      <sheetName val="Nota 33.3"/>
      <sheetName val="NOTA 38"/>
      <sheetName val="Nota 34.2"/>
      <sheetName val="Nota 34.4"/>
      <sheetName val="Nota 34.5"/>
      <sheetName val="Nota 35 A"/>
      <sheetName val="Nonta 35 PC"/>
      <sheetName val="Nota 35 PL"/>
      <sheetName val="Nota 36"/>
    </sheetNames>
    <sheetDataSet>
      <sheetData sheetId="0"/>
      <sheetData sheetId="1"/>
      <sheetData sheetId="2"/>
      <sheetData sheetId="3"/>
      <sheetData sheetId="4"/>
      <sheetData sheetId="5">
        <row r="37">
          <cell r="D37">
            <v>2343320024</v>
          </cell>
        </row>
        <row r="38">
          <cell r="D38">
            <v>2397741149</v>
          </cell>
        </row>
        <row r="39">
          <cell r="D39">
            <v>458901673</v>
          </cell>
        </row>
        <row r="40">
          <cell r="D40">
            <v>-18033984</v>
          </cell>
        </row>
        <row r="41">
          <cell r="D41">
            <v>-613713364</v>
          </cell>
        </row>
        <row r="42">
          <cell r="D42">
            <v>4568215498</v>
          </cell>
        </row>
        <row r="43">
          <cell r="D43">
            <v>643549844</v>
          </cell>
        </row>
        <row r="44">
          <cell r="D44">
            <v>5211765342</v>
          </cell>
        </row>
      </sheetData>
      <sheetData sheetId="6">
        <row r="4">
          <cell r="B4" t="str">
            <v>Por los períodos terminados al 31 de marzo de 2025 y 2024 (no auditados)</v>
          </cell>
        </row>
        <row r="38">
          <cell r="D38">
            <v>108774882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F1">
            <v>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ce C000"/>
      <sheetName val="Edo Cbio Patrimonio"/>
      <sheetName val="Otro Resultado Integral"/>
      <sheetName val="Hoja1"/>
      <sheetName val="Bce"/>
      <sheetName val="Otras Reservas"/>
      <sheetName val="Variación Patrimonial Dividendo"/>
      <sheetName val="Nota 23"/>
      <sheetName val="O. RESERVAS"/>
      <sheetName val="Dividendos"/>
      <sheetName val="Mov Div Provisorios "/>
      <sheetName val="Minoritario 2020"/>
      <sheetName val="Conciliación de PAT 31.12.2019"/>
    </sheetNames>
    <sheetDataSet>
      <sheetData sheetId="0"/>
      <sheetData sheetId="1">
        <row r="6">
          <cell r="L6">
            <v>-190059190.22548121</v>
          </cell>
        </row>
        <row r="22">
          <cell r="G22">
            <v>2343320024</v>
          </cell>
          <cell r="H22">
            <v>458901673</v>
          </cell>
          <cell r="I22">
            <v>-18033984</v>
          </cell>
          <cell r="K22">
            <v>66867828</v>
          </cell>
          <cell r="L22">
            <v>-636468790</v>
          </cell>
          <cell r="M22">
            <v>358950</v>
          </cell>
          <cell r="N22">
            <v>-1120048</v>
          </cell>
          <cell r="O22">
            <v>38725562</v>
          </cell>
          <cell r="Q22">
            <v>-82076866</v>
          </cell>
          <cell r="R22">
            <v>-613713364</v>
          </cell>
          <cell r="S22">
            <v>2397741149</v>
          </cell>
          <cell r="T22">
            <v>4568215498</v>
          </cell>
          <cell r="U22">
            <v>643549844</v>
          </cell>
          <cell r="V22">
            <v>5211765342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G12" sqref="G12"/>
    </sheetView>
  </sheetViews>
  <sheetFormatPr baseColWidth="10" defaultColWidth="11.42578125" defaultRowHeight="15"/>
  <cols>
    <col min="1" max="16384" width="11.42578125" style="18"/>
  </cols>
  <sheetData>
    <row r="9" spans="2:2" ht="63.75">
      <c r="B9" s="17" t="s">
        <v>220</v>
      </c>
    </row>
    <row r="10" spans="2:2" ht="63.75">
      <c r="B10" s="17" t="s">
        <v>332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30"/>
  <sheetViews>
    <sheetView showGridLines="0" topLeftCell="B1" zoomScale="110" zoomScaleNormal="110" workbookViewId="0">
      <selection activeCell="I13" sqref="I13"/>
    </sheetView>
  </sheetViews>
  <sheetFormatPr baseColWidth="10" defaultColWidth="11.5703125" defaultRowHeight="13.5"/>
  <cols>
    <col min="1" max="1" width="1.140625" style="73" customWidth="1"/>
    <col min="2" max="2" width="39.28515625" style="73" customWidth="1"/>
    <col min="3" max="11" width="16.140625" style="73" customWidth="1"/>
    <col min="12" max="12" width="13.28515625" style="73" bestFit="1" customWidth="1"/>
    <col min="13" max="13" width="21.42578125" style="73" bestFit="1" customWidth="1"/>
    <col min="14" max="14" width="13.5703125" style="73" customWidth="1"/>
    <col min="15" max="15" width="14.28515625" style="73" bestFit="1" customWidth="1"/>
    <col min="16" max="16" width="12.85546875" style="73" bestFit="1" customWidth="1"/>
    <col min="17" max="16384" width="11.5703125" style="73"/>
  </cols>
  <sheetData>
    <row r="1" spans="2:13">
      <c r="C1" s="49"/>
      <c r="D1" s="45"/>
      <c r="E1" s="49"/>
      <c r="F1" s="49"/>
      <c r="G1" s="49"/>
      <c r="H1" s="49"/>
      <c r="I1" s="49"/>
      <c r="J1" s="74" t="e">
        <f>+C6+D6+#REF!</f>
        <v>#REF!</v>
      </c>
      <c r="K1" s="49"/>
    </row>
    <row r="2" spans="2:13" ht="4.1500000000000004" customHeight="1"/>
    <row r="3" spans="2:13" ht="35.25" customHeight="1">
      <c r="B3" s="210" t="s">
        <v>141</v>
      </c>
      <c r="C3" s="208" t="s">
        <v>351</v>
      </c>
      <c r="D3" s="213" t="s">
        <v>142</v>
      </c>
      <c r="E3" s="214"/>
      <c r="F3" s="215"/>
      <c r="G3" s="213" t="s">
        <v>352</v>
      </c>
      <c r="H3" s="214"/>
      <c r="I3" s="214"/>
      <c r="J3" s="214"/>
      <c r="K3" s="214"/>
      <c r="L3" s="215"/>
      <c r="M3" s="208" t="s">
        <v>353</v>
      </c>
    </row>
    <row r="4" spans="2:13" ht="47.45" customHeight="1">
      <c r="B4" s="211"/>
      <c r="C4" s="209"/>
      <c r="D4" s="139" t="s">
        <v>63</v>
      </c>
      <c r="E4" s="139" t="s">
        <v>144</v>
      </c>
      <c r="F4" s="139" t="s">
        <v>256</v>
      </c>
      <c r="G4" s="139" t="s">
        <v>354</v>
      </c>
      <c r="H4" s="139" t="s">
        <v>133</v>
      </c>
      <c r="I4" s="139" t="s">
        <v>128</v>
      </c>
      <c r="J4" s="139" t="s">
        <v>247</v>
      </c>
      <c r="K4" s="139" t="s">
        <v>355</v>
      </c>
      <c r="L4" s="139" t="s">
        <v>242</v>
      </c>
      <c r="M4" s="209"/>
    </row>
    <row r="5" spans="2:13" ht="12.75" customHeight="1">
      <c r="B5" s="212"/>
      <c r="C5" s="51" t="s">
        <v>30</v>
      </c>
      <c r="D5" s="51" t="s">
        <v>30</v>
      </c>
      <c r="E5" s="51" t="s">
        <v>30</v>
      </c>
      <c r="F5" s="51" t="s">
        <v>30</v>
      </c>
      <c r="G5" s="51" t="s">
        <v>30</v>
      </c>
      <c r="H5" s="51" t="s">
        <v>30</v>
      </c>
      <c r="I5" s="51" t="s">
        <v>30</v>
      </c>
      <c r="J5" s="51" t="s">
        <v>30</v>
      </c>
      <c r="K5" s="51" t="s">
        <v>30</v>
      </c>
      <c r="L5" s="51" t="s">
        <v>30</v>
      </c>
      <c r="M5" s="51" t="s">
        <v>30</v>
      </c>
    </row>
    <row r="6" spans="2:13">
      <c r="B6" s="140" t="s">
        <v>129</v>
      </c>
      <c r="C6" s="90">
        <v>-935903120</v>
      </c>
      <c r="D6" s="90">
        <v>-52050512</v>
      </c>
      <c r="E6" s="90">
        <v>34347247</v>
      </c>
      <c r="F6" s="90">
        <v>0</v>
      </c>
      <c r="G6" s="90">
        <v>0</v>
      </c>
      <c r="H6" s="90">
        <v>-16004494</v>
      </c>
      <c r="I6" s="90">
        <v>14318700</v>
      </c>
      <c r="J6" s="90">
        <v>0</v>
      </c>
      <c r="K6" s="90">
        <v>0</v>
      </c>
      <c r="L6" s="90">
        <v>25445157</v>
      </c>
      <c r="M6" s="90">
        <v>-929847022</v>
      </c>
    </row>
    <row r="7" spans="2:13">
      <c r="B7" s="140" t="s">
        <v>49</v>
      </c>
      <c r="C7" s="90">
        <v>-3283231940</v>
      </c>
      <c r="D7" s="90">
        <v>0</v>
      </c>
      <c r="E7" s="90">
        <v>39644946</v>
      </c>
      <c r="F7" s="90">
        <v>0</v>
      </c>
      <c r="G7" s="90">
        <v>0</v>
      </c>
      <c r="H7" s="90">
        <v>-36357792</v>
      </c>
      <c r="I7" s="90">
        <v>69797014</v>
      </c>
      <c r="J7" s="90">
        <v>0</v>
      </c>
      <c r="K7" s="90">
        <v>0</v>
      </c>
      <c r="L7" s="90">
        <v>-1326316</v>
      </c>
      <c r="M7" s="90">
        <v>-3211474088</v>
      </c>
    </row>
    <row r="8" spans="2:13">
      <c r="B8" s="140" t="s">
        <v>140</v>
      </c>
      <c r="C8" s="90">
        <v>-1227475980</v>
      </c>
      <c r="D8" s="90">
        <v>0</v>
      </c>
      <c r="E8" s="90">
        <v>69844666</v>
      </c>
      <c r="F8" s="90">
        <v>0</v>
      </c>
      <c r="G8" s="90">
        <v>-388330</v>
      </c>
      <c r="H8" s="90">
        <v>-21950797</v>
      </c>
      <c r="I8" s="90">
        <v>-7800442</v>
      </c>
      <c r="J8" s="90">
        <v>0</v>
      </c>
      <c r="K8" s="90">
        <v>0</v>
      </c>
      <c r="L8" s="90">
        <v>-49195894</v>
      </c>
      <c r="M8" s="90">
        <v>-1236966777</v>
      </c>
    </row>
    <row r="9" spans="2:13">
      <c r="B9" s="140" t="s">
        <v>146</v>
      </c>
      <c r="C9" s="90">
        <v>-1730997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661741</v>
      </c>
      <c r="M9" s="90">
        <v>-1069256</v>
      </c>
    </row>
    <row r="10" spans="2:13">
      <c r="B10" s="140" t="s">
        <v>240</v>
      </c>
      <c r="C10" s="90">
        <v>-14210549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-866292</v>
      </c>
      <c r="M10" s="90">
        <v>-15076841</v>
      </c>
    </row>
    <row r="11" spans="2:13" ht="16.5" customHeight="1">
      <c r="B11" s="140" t="s">
        <v>241</v>
      </c>
      <c r="C11" s="90">
        <v>-244921617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19363325</v>
      </c>
      <c r="M11" s="90">
        <v>-225558292</v>
      </c>
    </row>
    <row r="12" spans="2:13" ht="33.75" customHeight="1">
      <c r="B12" s="140" t="s">
        <v>246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-327814</v>
      </c>
      <c r="M12" s="90">
        <v>-327814</v>
      </c>
    </row>
    <row r="13" spans="2:13" ht="39" customHeight="1">
      <c r="B13" s="141" t="s">
        <v>143</v>
      </c>
      <c r="C13" s="57">
        <v>-5707474203</v>
      </c>
      <c r="D13" s="57">
        <v>-52050512</v>
      </c>
      <c r="E13" s="57">
        <v>143836859</v>
      </c>
      <c r="F13" s="57"/>
      <c r="G13" s="57">
        <v>-388330</v>
      </c>
      <c r="H13" s="57">
        <v>-74313083</v>
      </c>
      <c r="I13" s="57">
        <v>76315272</v>
      </c>
      <c r="J13" s="57">
        <v>0</v>
      </c>
      <c r="K13" s="57">
        <v>0</v>
      </c>
      <c r="L13" s="57">
        <v>-6246093</v>
      </c>
      <c r="M13" s="57">
        <v>-5620320090</v>
      </c>
    </row>
    <row r="14" spans="2:13" ht="12.75" customHeight="1">
      <c r="B14" s="140" t="s">
        <v>150</v>
      </c>
      <c r="C14" s="90">
        <v>200339222</v>
      </c>
      <c r="D14" s="90">
        <v>0</v>
      </c>
      <c r="E14" s="90">
        <v>-1196040</v>
      </c>
      <c r="F14" s="90">
        <v>6824410</v>
      </c>
      <c r="G14" s="90">
        <v>0</v>
      </c>
      <c r="H14" s="90">
        <v>129393</v>
      </c>
      <c r="I14" s="90">
        <v>-33617312</v>
      </c>
      <c r="J14" s="90">
        <v>0</v>
      </c>
      <c r="K14" s="90">
        <v>0</v>
      </c>
      <c r="L14" s="90">
        <v>3657523</v>
      </c>
      <c r="M14" s="90">
        <v>176137196</v>
      </c>
    </row>
    <row r="15" spans="2:13" ht="25.5">
      <c r="B15" s="141" t="s">
        <v>243</v>
      </c>
      <c r="C15" s="121">
        <v>200339222</v>
      </c>
      <c r="D15" s="121">
        <v>0</v>
      </c>
      <c r="E15" s="121">
        <v>-1196040</v>
      </c>
      <c r="F15" s="121">
        <v>6824410</v>
      </c>
      <c r="G15" s="121">
        <v>0</v>
      </c>
      <c r="H15" s="121">
        <v>129393</v>
      </c>
      <c r="I15" s="121">
        <v>-33617312</v>
      </c>
      <c r="J15" s="121">
        <v>0</v>
      </c>
      <c r="K15" s="121">
        <v>0</v>
      </c>
      <c r="L15" s="121">
        <v>3657523</v>
      </c>
      <c r="M15" s="121">
        <v>176137196</v>
      </c>
    </row>
    <row r="16" spans="2:13"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</row>
    <row r="17" spans="2:13">
      <c r="B17" s="210" t="s">
        <v>141</v>
      </c>
      <c r="C17" s="208" t="s">
        <v>258</v>
      </c>
      <c r="D17" s="213" t="s">
        <v>142</v>
      </c>
      <c r="E17" s="214"/>
      <c r="F17" s="214"/>
      <c r="G17" s="213" t="s">
        <v>352</v>
      </c>
      <c r="H17" s="214"/>
      <c r="I17" s="214"/>
      <c r="J17" s="214"/>
      <c r="K17" s="214"/>
      <c r="L17" s="215"/>
      <c r="M17" s="208" t="s">
        <v>324</v>
      </c>
    </row>
    <row r="18" spans="2:13" ht="38.25">
      <c r="B18" s="211"/>
      <c r="C18" s="209"/>
      <c r="D18" s="139" t="s">
        <v>63</v>
      </c>
      <c r="E18" s="139" t="s">
        <v>144</v>
      </c>
      <c r="F18" s="139" t="s">
        <v>256</v>
      </c>
      <c r="G18" s="139" t="s">
        <v>354</v>
      </c>
      <c r="H18" s="139" t="s">
        <v>133</v>
      </c>
      <c r="I18" s="139" t="s">
        <v>128</v>
      </c>
      <c r="J18" s="139" t="s">
        <v>247</v>
      </c>
      <c r="K18" s="139" t="s">
        <v>355</v>
      </c>
      <c r="L18" s="139" t="s">
        <v>242</v>
      </c>
      <c r="M18" s="209"/>
    </row>
    <row r="19" spans="2:13">
      <c r="B19" s="212"/>
      <c r="C19" s="51" t="s">
        <v>30</v>
      </c>
      <c r="D19" s="51" t="s">
        <v>30</v>
      </c>
      <c r="E19" s="51" t="s">
        <v>30</v>
      </c>
      <c r="F19" s="51" t="s">
        <v>30</v>
      </c>
      <c r="G19" s="51" t="s">
        <v>30</v>
      </c>
      <c r="H19" s="51" t="s">
        <v>30</v>
      </c>
      <c r="I19" s="51" t="s">
        <v>30</v>
      </c>
      <c r="J19" s="51" t="s">
        <v>30</v>
      </c>
      <c r="K19" s="51" t="s">
        <v>30</v>
      </c>
      <c r="L19" s="51" t="s">
        <v>30</v>
      </c>
      <c r="M19" s="51" t="s">
        <v>30</v>
      </c>
    </row>
    <row r="20" spans="2:13">
      <c r="B20" s="140" t="s">
        <v>129</v>
      </c>
      <c r="C20" s="90">
        <v>-915637391</v>
      </c>
      <c r="D20" s="90">
        <v>-491003374</v>
      </c>
      <c r="E20" s="90">
        <v>669197446</v>
      </c>
      <c r="F20" s="90">
        <v>0</v>
      </c>
      <c r="G20" s="90">
        <v>0</v>
      </c>
      <c r="H20" s="90">
        <v>-79119650</v>
      </c>
      <c r="I20" s="90">
        <v>-30450919</v>
      </c>
      <c r="J20" s="90">
        <v>0</v>
      </c>
      <c r="K20" s="90">
        <v>0</v>
      </c>
      <c r="L20" s="90">
        <v>-88889232</v>
      </c>
      <c r="M20" s="90">
        <v>-935903120</v>
      </c>
    </row>
    <row r="21" spans="2:13">
      <c r="B21" s="140" t="s">
        <v>49</v>
      </c>
      <c r="C21" s="90">
        <v>-2926070405</v>
      </c>
      <c r="D21" s="90">
        <v>-583784500</v>
      </c>
      <c r="E21" s="90">
        <v>679694574</v>
      </c>
      <c r="F21" s="90">
        <v>0</v>
      </c>
      <c r="G21" s="90">
        <v>0</v>
      </c>
      <c r="H21" s="90">
        <v>-138762598</v>
      </c>
      <c r="I21" s="90">
        <v>-314433199</v>
      </c>
      <c r="J21" s="90">
        <v>0</v>
      </c>
      <c r="K21" s="90">
        <v>0</v>
      </c>
      <c r="L21" s="90">
        <v>124188</v>
      </c>
      <c r="M21" s="90">
        <v>-3283231940</v>
      </c>
    </row>
    <row r="22" spans="2:13">
      <c r="B22" s="140" t="s">
        <v>140</v>
      </c>
      <c r="C22" s="90">
        <v>-1279410258</v>
      </c>
      <c r="D22" s="90">
        <v>0</v>
      </c>
      <c r="E22" s="90">
        <v>278529351</v>
      </c>
      <c r="F22" s="90">
        <v>0</v>
      </c>
      <c r="G22" s="90">
        <v>0</v>
      </c>
      <c r="H22" s="90">
        <v>-82713887</v>
      </c>
      <c r="I22" s="90">
        <v>-27109762</v>
      </c>
      <c r="J22" s="90">
        <v>0</v>
      </c>
      <c r="K22" s="90">
        <v>0</v>
      </c>
      <c r="L22" s="90">
        <v>-116771424</v>
      </c>
      <c r="M22" s="90">
        <v>-1227475980</v>
      </c>
    </row>
    <row r="23" spans="2:13">
      <c r="B23" s="140" t="s">
        <v>127</v>
      </c>
      <c r="C23" s="90">
        <v>-4304769</v>
      </c>
      <c r="D23" s="90">
        <v>0</v>
      </c>
      <c r="E23" s="90">
        <v>0</v>
      </c>
      <c r="F23" s="90">
        <v>0</v>
      </c>
      <c r="G23" s="90">
        <v>0</v>
      </c>
      <c r="H23" s="90">
        <v>1189994</v>
      </c>
      <c r="I23" s="90">
        <v>0</v>
      </c>
      <c r="J23" s="90">
        <v>0</v>
      </c>
      <c r="K23" s="90">
        <v>0</v>
      </c>
      <c r="L23" s="90">
        <v>3114775</v>
      </c>
      <c r="M23" s="90">
        <v>0</v>
      </c>
    </row>
    <row r="24" spans="2:13">
      <c r="B24" s="140" t="s">
        <v>146</v>
      </c>
      <c r="C24" s="90">
        <v>-915637391</v>
      </c>
      <c r="D24" s="90">
        <v>-491003374</v>
      </c>
      <c r="E24" s="90">
        <v>669197446</v>
      </c>
      <c r="F24" s="90">
        <v>0</v>
      </c>
      <c r="G24" s="90">
        <v>0</v>
      </c>
      <c r="H24" s="90">
        <v>-79119650</v>
      </c>
      <c r="I24" s="90">
        <v>-30450919</v>
      </c>
      <c r="J24" s="90">
        <v>0</v>
      </c>
      <c r="K24" s="90">
        <v>0</v>
      </c>
      <c r="L24" s="90">
        <v>-88889232</v>
      </c>
      <c r="M24" s="90">
        <v>-1730997</v>
      </c>
    </row>
    <row r="25" spans="2:13">
      <c r="B25" s="140" t="s">
        <v>240</v>
      </c>
      <c r="C25" s="90">
        <v>-2926070405</v>
      </c>
      <c r="D25" s="90">
        <v>-583784500</v>
      </c>
      <c r="E25" s="90">
        <v>679694574</v>
      </c>
      <c r="F25" s="90">
        <v>0</v>
      </c>
      <c r="G25" s="90">
        <v>0</v>
      </c>
      <c r="H25" s="90">
        <v>-138762598</v>
      </c>
      <c r="I25" s="90">
        <v>-314433199</v>
      </c>
      <c r="J25" s="90">
        <v>0</v>
      </c>
      <c r="K25" s="90">
        <v>0</v>
      </c>
      <c r="L25" s="90">
        <v>124188</v>
      </c>
      <c r="M25" s="90">
        <v>-14210549</v>
      </c>
    </row>
    <row r="26" spans="2:13">
      <c r="B26" s="140" t="s">
        <v>241</v>
      </c>
      <c r="C26" s="90">
        <v>-1279410258</v>
      </c>
      <c r="D26" s="90">
        <v>0</v>
      </c>
      <c r="E26" s="90">
        <v>278529351</v>
      </c>
      <c r="F26" s="90">
        <v>0</v>
      </c>
      <c r="G26" s="90">
        <v>0</v>
      </c>
      <c r="H26" s="90">
        <v>-82713887</v>
      </c>
      <c r="I26" s="90">
        <v>-27109762</v>
      </c>
      <c r="J26" s="90">
        <v>0</v>
      </c>
      <c r="K26" s="90">
        <v>0</v>
      </c>
      <c r="L26" s="90">
        <v>-116771424</v>
      </c>
      <c r="M26" s="90">
        <v>-244921617</v>
      </c>
    </row>
    <row r="27" spans="2:13">
      <c r="B27" s="140" t="s">
        <v>246</v>
      </c>
      <c r="C27" s="90">
        <v>-4304769</v>
      </c>
      <c r="D27" s="90">
        <v>0</v>
      </c>
      <c r="E27" s="90">
        <v>0</v>
      </c>
      <c r="F27" s="90">
        <v>0</v>
      </c>
      <c r="G27" s="90">
        <v>0</v>
      </c>
      <c r="H27" s="90">
        <v>1189994</v>
      </c>
      <c r="I27" s="90">
        <v>0</v>
      </c>
      <c r="J27" s="90">
        <v>0</v>
      </c>
      <c r="K27" s="90">
        <v>0</v>
      </c>
      <c r="L27" s="90">
        <v>3114775</v>
      </c>
      <c r="M27" s="90">
        <v>0</v>
      </c>
    </row>
    <row r="28" spans="2:13" ht="25.5">
      <c r="B28" s="141" t="s">
        <v>143</v>
      </c>
      <c r="C28" s="57">
        <v>-5489703020</v>
      </c>
      <c r="D28" s="57">
        <v>-1074787874</v>
      </c>
      <c r="E28" s="57">
        <v>1701280113</v>
      </c>
      <c r="F28" s="57"/>
      <c r="G28" s="57">
        <v>0</v>
      </c>
      <c r="H28" s="57">
        <v>-299406141</v>
      </c>
      <c r="I28" s="57">
        <v>-371993880</v>
      </c>
      <c r="J28" s="57">
        <v>0</v>
      </c>
      <c r="K28" s="57">
        <v>0</v>
      </c>
      <c r="L28" s="57">
        <v>-172863401</v>
      </c>
      <c r="M28" s="57">
        <v>-5707474203</v>
      </c>
    </row>
    <row r="29" spans="2:13">
      <c r="B29" s="140" t="s">
        <v>150</v>
      </c>
      <c r="C29" s="90">
        <v>185601391</v>
      </c>
      <c r="D29" s="90">
        <v>0</v>
      </c>
      <c r="E29" s="90">
        <v>-46206414</v>
      </c>
      <c r="F29" s="90">
        <v>-38454807</v>
      </c>
      <c r="G29" s="90">
        <v>0</v>
      </c>
      <c r="H29" s="90">
        <v>-373025</v>
      </c>
      <c r="I29" s="90">
        <v>100819090</v>
      </c>
      <c r="J29" s="90">
        <v>0</v>
      </c>
      <c r="K29" s="90">
        <v>0</v>
      </c>
      <c r="L29" s="90">
        <v>-1047013</v>
      </c>
      <c r="M29" s="90">
        <v>200339222</v>
      </c>
    </row>
    <row r="30" spans="2:13" ht="25.5">
      <c r="B30" s="141" t="s">
        <v>243</v>
      </c>
      <c r="C30" s="121">
        <v>185601391</v>
      </c>
      <c r="D30" s="121">
        <v>0</v>
      </c>
      <c r="E30" s="121">
        <v>-46206414</v>
      </c>
      <c r="F30" s="121">
        <v>-38454807</v>
      </c>
      <c r="G30" s="121">
        <v>0</v>
      </c>
      <c r="H30" s="121">
        <v>-373025</v>
      </c>
      <c r="I30" s="121">
        <v>100819090</v>
      </c>
      <c r="J30" s="121">
        <v>0</v>
      </c>
      <c r="K30" s="121">
        <v>0</v>
      </c>
      <c r="L30" s="121">
        <v>-1047013</v>
      </c>
      <c r="M30" s="121">
        <v>200339222</v>
      </c>
    </row>
  </sheetData>
  <mergeCells count="10">
    <mergeCell ref="M3:M4"/>
    <mergeCell ref="B17:B19"/>
    <mergeCell ref="C17:C18"/>
    <mergeCell ref="D17:F17"/>
    <mergeCell ref="G17:L17"/>
    <mergeCell ref="M17:M18"/>
    <mergeCell ref="B3:B5"/>
    <mergeCell ref="C3:C4"/>
    <mergeCell ref="D3:F3"/>
    <mergeCell ref="G3:L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28"/>
  <sheetViews>
    <sheetView showGridLines="0" zoomScaleNormal="100" workbookViewId="0">
      <selection activeCell="H13" sqref="H13"/>
    </sheetView>
  </sheetViews>
  <sheetFormatPr baseColWidth="10" defaultColWidth="11.42578125" defaultRowHeight="13.5" outlineLevelCol="1"/>
  <cols>
    <col min="1" max="1" width="1.140625" style="19" customWidth="1"/>
    <col min="2" max="2" width="41.7109375" style="19" customWidth="1"/>
    <col min="3" max="3" width="20" style="19" bestFit="1" customWidth="1"/>
    <col min="4" max="4" width="18.7109375" style="19" customWidth="1"/>
    <col min="5" max="5" width="14.5703125" style="73" customWidth="1"/>
    <col min="6" max="6" width="15.140625" style="73" customWidth="1"/>
    <col min="7" max="7" width="15.140625" style="73" bestFit="1" customWidth="1"/>
    <col min="8" max="8" width="15.42578125" style="73" customWidth="1"/>
    <col min="9" max="9" width="14.5703125" style="73" customWidth="1"/>
    <col min="10" max="10" width="41.7109375" style="73" customWidth="1"/>
    <col min="11" max="11" width="23.5703125" style="73" customWidth="1"/>
    <col min="12" max="12" width="19" style="73" bestFit="1" customWidth="1"/>
    <col min="13" max="13" width="11.42578125" style="73"/>
    <col min="14" max="14" width="13.28515625" style="73" bestFit="1" customWidth="1"/>
    <col min="15" max="15" width="12" style="73" customWidth="1" outlineLevel="1"/>
    <col min="16" max="17" width="14" style="73" bestFit="1" customWidth="1"/>
    <col min="18" max="18" width="11.42578125" style="73"/>
    <col min="19" max="16384" width="11.42578125" style="19"/>
  </cols>
  <sheetData>
    <row r="1" spans="2:18" ht="18.75">
      <c r="B1" s="39" t="s">
        <v>245</v>
      </c>
      <c r="C1" s="50"/>
      <c r="D1" s="50"/>
    </row>
    <row r="2" spans="2:18" ht="6" customHeight="1"/>
    <row r="3" spans="2:18" s="22" customFormat="1" ht="12.75" customHeight="1">
      <c r="B3" s="216" t="s">
        <v>109</v>
      </c>
      <c r="C3" s="219" t="s">
        <v>135</v>
      </c>
      <c r="D3" s="220"/>
      <c r="E3" s="220"/>
      <c r="F3" s="221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s="22" customFormat="1">
      <c r="B4" s="217"/>
      <c r="C4" s="99" t="s">
        <v>335</v>
      </c>
      <c r="D4" s="99" t="s">
        <v>257</v>
      </c>
      <c r="E4" s="99" t="s">
        <v>356</v>
      </c>
      <c r="F4" s="99" t="s">
        <v>257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2:18" s="22" customFormat="1">
      <c r="B5" s="217"/>
      <c r="C5" s="102">
        <v>45747</v>
      </c>
      <c r="D5" s="102">
        <v>45382</v>
      </c>
      <c r="E5" s="102">
        <v>45747</v>
      </c>
      <c r="F5" s="102">
        <v>45382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s="22" customFormat="1">
      <c r="B6" s="218"/>
      <c r="C6" s="51" t="s">
        <v>30</v>
      </c>
      <c r="D6" s="51" t="s">
        <v>30</v>
      </c>
      <c r="E6" s="51" t="s">
        <v>30</v>
      </c>
      <c r="F6" s="51" t="s">
        <v>30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18">
      <c r="B7" s="142" t="s">
        <v>151</v>
      </c>
      <c r="C7" s="90">
        <v>2836057672</v>
      </c>
      <c r="D7" s="90">
        <v>2785515432</v>
      </c>
      <c r="E7" s="90">
        <v>2836057672</v>
      </c>
      <c r="F7" s="90">
        <v>2785515432</v>
      </c>
    </row>
    <row r="8" spans="2:18">
      <c r="B8" s="142" t="s">
        <v>91</v>
      </c>
      <c r="C8" s="90">
        <v>25327526</v>
      </c>
      <c r="D8" s="90">
        <v>25158246</v>
      </c>
      <c r="E8" s="90">
        <v>25327526</v>
      </c>
      <c r="F8" s="90">
        <v>25158246</v>
      </c>
    </row>
    <row r="9" spans="2:18">
      <c r="B9" s="142" t="s">
        <v>65</v>
      </c>
      <c r="C9" s="90">
        <v>904883341</v>
      </c>
      <c r="D9" s="90">
        <v>849656435</v>
      </c>
      <c r="E9" s="90">
        <v>904883341</v>
      </c>
      <c r="F9" s="90">
        <v>849656435</v>
      </c>
    </row>
    <row r="10" spans="2:18">
      <c r="B10" s="142" t="s">
        <v>19</v>
      </c>
      <c r="C10" s="90">
        <v>43444055</v>
      </c>
      <c r="D10" s="90">
        <v>41866075</v>
      </c>
      <c r="E10" s="90">
        <v>43444055</v>
      </c>
      <c r="F10" s="90">
        <v>41866075</v>
      </c>
    </row>
    <row r="11" spans="2:18">
      <c r="B11" s="143" t="s">
        <v>20</v>
      </c>
      <c r="C11" s="57">
        <v>3809712594</v>
      </c>
      <c r="D11" s="57">
        <v>3702196188</v>
      </c>
      <c r="E11" s="57">
        <v>3809712594</v>
      </c>
      <c r="F11" s="57">
        <v>3702196188</v>
      </c>
    </row>
    <row r="12" spans="2:18" ht="13.5" customHeight="1">
      <c r="B12" s="1"/>
      <c r="C12" s="1"/>
      <c r="D12" s="1"/>
      <c r="E12" s="1"/>
      <c r="F12" s="1"/>
    </row>
    <row r="13" spans="2:18">
      <c r="B13" s="1"/>
      <c r="C13" s="3">
        <f>+C11-C35</f>
        <v>0</v>
      </c>
      <c r="D13" s="3">
        <f>+D11-D35</f>
        <v>0</v>
      </c>
      <c r="E13" s="3"/>
      <c r="F13" s="3"/>
    </row>
    <row r="14" spans="2:18" ht="6" customHeight="1">
      <c r="B14" s="1"/>
      <c r="C14" s="1"/>
      <c r="D14" s="1"/>
      <c r="E14" s="1"/>
      <c r="F14" s="1"/>
    </row>
    <row r="15" spans="2:18" s="22" customFormat="1" ht="12.75" customHeight="1">
      <c r="B15" s="216" t="s">
        <v>50</v>
      </c>
      <c r="C15" s="219" t="str">
        <f>+C3</f>
        <v>Por los períodos comprendidos</v>
      </c>
      <c r="D15" s="220"/>
      <c r="E15" s="220"/>
      <c r="F15" s="221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2:18" s="22" customFormat="1">
      <c r="B16" s="217"/>
      <c r="C16" s="99" t="s">
        <v>335</v>
      </c>
      <c r="D16" s="99" t="s">
        <v>257</v>
      </c>
      <c r="E16" s="99" t="s">
        <v>356</v>
      </c>
      <c r="F16" s="99" t="s">
        <v>257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2:18" s="22" customFormat="1">
      <c r="B17" s="217"/>
      <c r="C17" s="102">
        <v>45747</v>
      </c>
      <c r="D17" s="102">
        <v>45382</v>
      </c>
      <c r="E17" s="102">
        <v>45747</v>
      </c>
      <c r="F17" s="102">
        <v>45382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2:18" s="22" customFormat="1">
      <c r="B18" s="218"/>
      <c r="C18" s="51" t="s">
        <v>30</v>
      </c>
      <c r="D18" s="51" t="s">
        <v>30</v>
      </c>
      <c r="E18" s="51" t="s">
        <v>30</v>
      </c>
      <c r="F18" s="51" t="s">
        <v>30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2:18">
      <c r="B19" s="142" t="s">
        <v>5</v>
      </c>
      <c r="C19" s="90">
        <v>2726132620</v>
      </c>
      <c r="D19" s="90">
        <v>2501175474</v>
      </c>
      <c r="E19" s="90">
        <v>2726132620</v>
      </c>
      <c r="F19" s="90">
        <v>2501175474</v>
      </c>
    </row>
    <row r="20" spans="2:18">
      <c r="B20" s="142" t="s">
        <v>92</v>
      </c>
      <c r="C20" s="90">
        <v>176098086</v>
      </c>
      <c r="D20" s="90">
        <v>152023178</v>
      </c>
      <c r="E20" s="90">
        <v>176098086</v>
      </c>
      <c r="F20" s="90">
        <v>152023178</v>
      </c>
    </row>
    <row r="21" spans="2:18">
      <c r="B21" s="142" t="s">
        <v>101</v>
      </c>
      <c r="C21" s="63">
        <v>558082110</v>
      </c>
      <c r="D21" s="90">
        <v>499284342</v>
      </c>
      <c r="E21" s="90">
        <v>558082110</v>
      </c>
      <c r="F21" s="90">
        <v>499284342</v>
      </c>
    </row>
    <row r="22" spans="2:18">
      <c r="B22" s="142" t="s">
        <v>53</v>
      </c>
      <c r="C22" s="63">
        <v>131758651</v>
      </c>
      <c r="D22" s="90">
        <v>113581628</v>
      </c>
      <c r="E22" s="90">
        <v>131758651</v>
      </c>
      <c r="F22" s="90">
        <v>113581628</v>
      </c>
    </row>
    <row r="23" spans="2:18">
      <c r="B23" s="142" t="s">
        <v>91</v>
      </c>
      <c r="C23" s="63">
        <v>25327526</v>
      </c>
      <c r="D23" s="90">
        <v>25158246</v>
      </c>
      <c r="E23" s="90">
        <v>25327526</v>
      </c>
      <c r="F23" s="90">
        <v>25158246</v>
      </c>
    </row>
    <row r="24" spans="2:18">
      <c r="B24" s="142" t="s">
        <v>19</v>
      </c>
      <c r="C24" s="63">
        <v>43444055</v>
      </c>
      <c r="D24" s="90">
        <v>41866075</v>
      </c>
      <c r="E24" s="90">
        <v>43444055</v>
      </c>
      <c r="F24" s="90">
        <v>41866075</v>
      </c>
    </row>
    <row r="25" spans="2:18">
      <c r="B25" s="142" t="s">
        <v>93</v>
      </c>
      <c r="C25" s="63">
        <v>26324660</v>
      </c>
      <c r="D25" s="90">
        <v>23451482</v>
      </c>
      <c r="E25" s="90">
        <v>26324660</v>
      </c>
      <c r="F25" s="90">
        <v>23451482</v>
      </c>
    </row>
    <row r="26" spans="2:18">
      <c r="B26" s="142" t="s">
        <v>94</v>
      </c>
      <c r="C26" s="63">
        <v>26658856</v>
      </c>
      <c r="D26" s="90">
        <v>21647224</v>
      </c>
      <c r="E26" s="90">
        <v>26658856</v>
      </c>
      <c r="F26" s="90">
        <v>21647224</v>
      </c>
    </row>
    <row r="27" spans="2:18">
      <c r="B27" s="142" t="s">
        <v>95</v>
      </c>
      <c r="C27" s="63">
        <v>36609096</v>
      </c>
      <c r="D27" s="90">
        <v>31510076</v>
      </c>
      <c r="E27" s="90">
        <v>36609096</v>
      </c>
      <c r="F27" s="90">
        <v>31510076</v>
      </c>
    </row>
    <row r="28" spans="2:18">
      <c r="B28" s="142" t="s">
        <v>96</v>
      </c>
      <c r="C28" s="63">
        <v>46095725</v>
      </c>
      <c r="D28" s="90">
        <v>44668589</v>
      </c>
      <c r="E28" s="90">
        <v>46095725</v>
      </c>
      <c r="F28" s="90">
        <v>44668589</v>
      </c>
    </row>
    <row r="29" spans="2:18">
      <c r="B29" s="142" t="s">
        <v>97</v>
      </c>
      <c r="C29" s="63">
        <v>533385</v>
      </c>
      <c r="D29" s="90">
        <v>667940</v>
      </c>
      <c r="E29" s="90">
        <v>533385</v>
      </c>
      <c r="F29" s="90">
        <v>667940</v>
      </c>
    </row>
    <row r="30" spans="2:18">
      <c r="B30" s="142" t="s">
        <v>98</v>
      </c>
      <c r="C30" s="63">
        <v>53071724</v>
      </c>
      <c r="D30" s="90">
        <v>48406243</v>
      </c>
      <c r="E30" s="90">
        <v>53071724</v>
      </c>
      <c r="F30" s="90">
        <v>48406243</v>
      </c>
    </row>
    <row r="31" spans="2:18">
      <c r="B31" s="142" t="s">
        <v>118</v>
      </c>
      <c r="C31" s="63">
        <v>30197291</v>
      </c>
      <c r="D31" s="90">
        <v>23724857</v>
      </c>
      <c r="E31" s="90">
        <v>30197291</v>
      </c>
      <c r="F31" s="90">
        <v>23724857</v>
      </c>
    </row>
    <row r="32" spans="2:18">
      <c r="B32" s="142" t="s">
        <v>119</v>
      </c>
      <c r="C32" s="90">
        <v>9924886</v>
      </c>
      <c r="D32" s="90">
        <v>14632892</v>
      </c>
      <c r="E32" s="90">
        <v>9924886</v>
      </c>
      <c r="F32" s="90">
        <v>14632892</v>
      </c>
    </row>
    <row r="33" spans="2:18">
      <c r="B33" s="142" t="s">
        <v>330</v>
      </c>
      <c r="C33" s="90">
        <v>49601311</v>
      </c>
      <c r="D33" s="90">
        <v>158680084</v>
      </c>
      <c r="E33" s="90">
        <v>49601311</v>
      </c>
      <c r="F33" s="90">
        <v>158680084</v>
      </c>
    </row>
    <row r="34" spans="2:18" ht="12.75" customHeight="1">
      <c r="B34" s="142" t="s">
        <v>331</v>
      </c>
      <c r="C34" s="90">
        <v>-130147388</v>
      </c>
      <c r="D34" s="90">
        <v>1717858</v>
      </c>
      <c r="E34" s="90">
        <v>-130147388</v>
      </c>
      <c r="F34" s="90">
        <v>1717858</v>
      </c>
    </row>
    <row r="35" spans="2:18">
      <c r="B35" s="143" t="s">
        <v>20</v>
      </c>
      <c r="C35" s="57">
        <v>3809712594</v>
      </c>
      <c r="D35" s="57">
        <v>3702196188</v>
      </c>
      <c r="E35" s="57">
        <v>3809712594</v>
      </c>
      <c r="F35" s="57">
        <v>3702196188</v>
      </c>
    </row>
    <row r="36" spans="2:18" ht="15.95" customHeight="1">
      <c r="B36" s="1"/>
      <c r="C36" s="5"/>
      <c r="D36" s="5"/>
      <c r="E36" s="5"/>
      <c r="F36" s="5"/>
    </row>
    <row r="37" spans="2:18" s="22" customFormat="1" ht="16.5" customHeight="1">
      <c r="B37" s="216" t="s">
        <v>101</v>
      </c>
      <c r="C37" s="219" t="str">
        <f>+C15</f>
        <v>Por los períodos comprendidos</v>
      </c>
      <c r="D37" s="220"/>
      <c r="E37" s="220"/>
      <c r="F37" s="221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2:18" s="22" customFormat="1">
      <c r="B38" s="217"/>
      <c r="C38" s="99" t="s">
        <v>335</v>
      </c>
      <c r="D38" s="99" t="s">
        <v>257</v>
      </c>
      <c r="E38" s="99" t="s">
        <v>356</v>
      </c>
      <c r="F38" s="99" t="s">
        <v>257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2:18" s="22" customFormat="1">
      <c r="B39" s="217"/>
      <c r="C39" s="102">
        <v>45747</v>
      </c>
      <c r="D39" s="102">
        <v>45382</v>
      </c>
      <c r="E39" s="102">
        <v>45747</v>
      </c>
      <c r="F39" s="102">
        <v>45382</v>
      </c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2:18" s="22" customFormat="1">
      <c r="B40" s="218"/>
      <c r="C40" s="51" t="s">
        <v>30</v>
      </c>
      <c r="D40" s="51" t="s">
        <v>30</v>
      </c>
      <c r="E40" s="51" t="s">
        <v>30</v>
      </c>
      <c r="F40" s="51" t="s">
        <v>30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2:18">
      <c r="B41" s="142" t="s">
        <v>72</v>
      </c>
      <c r="C41" s="90">
        <v>448365266</v>
      </c>
      <c r="D41" s="90">
        <v>402365599</v>
      </c>
      <c r="E41" s="90">
        <v>448365266</v>
      </c>
      <c r="F41" s="90">
        <v>402365599</v>
      </c>
    </row>
    <row r="42" spans="2:18">
      <c r="B42" s="142" t="s">
        <v>68</v>
      </c>
      <c r="C42" s="90">
        <v>101467364</v>
      </c>
      <c r="D42" s="90">
        <v>87490841</v>
      </c>
      <c r="E42" s="90">
        <v>101467364</v>
      </c>
      <c r="F42" s="90">
        <v>87490841</v>
      </c>
    </row>
    <row r="43" spans="2:18">
      <c r="B43" s="142" t="s">
        <v>69</v>
      </c>
      <c r="C43" s="90">
        <v>8249480</v>
      </c>
      <c r="D43" s="90">
        <v>9427902</v>
      </c>
      <c r="E43" s="90">
        <v>8249480</v>
      </c>
      <c r="F43" s="90">
        <v>9427902</v>
      </c>
    </row>
    <row r="44" spans="2:18">
      <c r="B44" s="143" t="s">
        <v>20</v>
      </c>
      <c r="C44" s="57">
        <v>558082110</v>
      </c>
      <c r="D44" s="57">
        <v>499284342</v>
      </c>
      <c r="E44" s="57">
        <v>558082110</v>
      </c>
      <c r="F44" s="57">
        <v>499284342</v>
      </c>
    </row>
    <row r="45" spans="2:18" ht="18.600000000000001" customHeight="1">
      <c r="B45" s="1"/>
      <c r="C45" s="1"/>
      <c r="D45" s="1"/>
      <c r="E45" s="1"/>
      <c r="F45" s="1"/>
    </row>
    <row r="46" spans="2:18" s="22" customFormat="1" ht="12.75" customHeight="1">
      <c r="B46" s="216" t="s">
        <v>53</v>
      </c>
      <c r="C46" s="219" t="str">
        <f>+C37</f>
        <v>Por los períodos comprendidos</v>
      </c>
      <c r="D46" s="220"/>
      <c r="E46" s="220"/>
      <c r="F46" s="221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</row>
    <row r="47" spans="2:18" s="22" customFormat="1">
      <c r="B47" s="217"/>
      <c r="C47" s="99" t="s">
        <v>335</v>
      </c>
      <c r="D47" s="99" t="s">
        <v>257</v>
      </c>
      <c r="E47" s="99" t="s">
        <v>356</v>
      </c>
      <c r="F47" s="99" t="s">
        <v>257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2:18" s="22" customFormat="1">
      <c r="B48" s="217"/>
      <c r="C48" s="102">
        <v>45747</v>
      </c>
      <c r="D48" s="102">
        <v>45382</v>
      </c>
      <c r="E48" s="102">
        <v>45747</v>
      </c>
      <c r="F48" s="102">
        <v>45382</v>
      </c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2:18" s="22" customFormat="1">
      <c r="B49" s="218"/>
      <c r="C49" s="51" t="s">
        <v>30</v>
      </c>
      <c r="D49" s="51" t="s">
        <v>30</v>
      </c>
      <c r="E49" s="51" t="s">
        <v>30</v>
      </c>
      <c r="F49" s="51" t="s">
        <v>30</v>
      </c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2:18">
      <c r="B50" s="142" t="s">
        <v>51</v>
      </c>
      <c r="C50" s="90">
        <v>116066853</v>
      </c>
      <c r="D50" s="90">
        <v>102335818</v>
      </c>
      <c r="E50" s="90">
        <v>116066853</v>
      </c>
      <c r="F50" s="90">
        <v>102335818</v>
      </c>
    </row>
    <row r="51" spans="2:18">
      <c r="B51" s="142" t="s">
        <v>52</v>
      </c>
      <c r="C51" s="90">
        <v>15691798</v>
      </c>
      <c r="D51" s="90">
        <v>11245810</v>
      </c>
      <c r="E51" s="90">
        <v>15691798</v>
      </c>
      <c r="F51" s="90">
        <v>11245810</v>
      </c>
    </row>
    <row r="52" spans="2:18" ht="12.6" customHeight="1">
      <c r="B52" s="143" t="s">
        <v>20</v>
      </c>
      <c r="C52" s="57">
        <v>131758651</v>
      </c>
      <c r="D52" s="57">
        <v>113581628</v>
      </c>
      <c r="E52" s="57">
        <v>131758651</v>
      </c>
      <c r="F52" s="57">
        <v>113581628</v>
      </c>
    </row>
    <row r="53" spans="2:18" ht="18.600000000000001" customHeight="1">
      <c r="C53" s="73"/>
      <c r="D53" s="73"/>
    </row>
    <row r="54" spans="2:18" s="22" customFormat="1" ht="12.75" customHeight="1">
      <c r="B54" s="216" t="s">
        <v>54</v>
      </c>
      <c r="C54" s="219" t="str">
        <f>+C46</f>
        <v>Por los períodos comprendidos</v>
      </c>
      <c r="D54" s="220"/>
      <c r="E54" s="220"/>
      <c r="F54" s="221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2:18" s="22" customFormat="1">
      <c r="B55" s="217"/>
      <c r="C55" s="99" t="s">
        <v>335</v>
      </c>
      <c r="D55" s="99" t="s">
        <v>257</v>
      </c>
      <c r="E55" s="99" t="s">
        <v>356</v>
      </c>
      <c r="F55" s="99" t="s">
        <v>257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2:18" s="22" customFormat="1">
      <c r="B56" s="217"/>
      <c r="C56" s="102">
        <v>45747</v>
      </c>
      <c r="D56" s="102">
        <v>45382</v>
      </c>
      <c r="E56" s="102">
        <v>45747</v>
      </c>
      <c r="F56" s="102">
        <v>45382</v>
      </c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2:18" s="22" customFormat="1">
      <c r="B57" s="218"/>
      <c r="C57" s="51" t="s">
        <v>30</v>
      </c>
      <c r="D57" s="51" t="s">
        <v>30</v>
      </c>
      <c r="E57" s="51" t="s">
        <v>30</v>
      </c>
      <c r="F57" s="51" t="s">
        <v>30</v>
      </c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2:18" ht="12.75" customHeight="1">
      <c r="B58" s="142" t="s">
        <v>132</v>
      </c>
      <c r="C58" s="90">
        <v>7333072</v>
      </c>
      <c r="D58" s="90">
        <v>6218413</v>
      </c>
      <c r="E58" s="90">
        <v>7333072</v>
      </c>
      <c r="F58" s="90">
        <v>6218413</v>
      </c>
    </row>
    <row r="59" spans="2:18">
      <c r="B59" s="143" t="s">
        <v>55</v>
      </c>
      <c r="C59" s="57">
        <v>7333072</v>
      </c>
      <c r="D59" s="57">
        <v>6218413</v>
      </c>
      <c r="E59" s="57">
        <v>7333072</v>
      </c>
      <c r="F59" s="57">
        <v>6218413</v>
      </c>
    </row>
    <row r="60" spans="2:18">
      <c r="B60" s="142" t="s">
        <v>126</v>
      </c>
      <c r="C60" s="90">
        <v>-16004494</v>
      </c>
      <c r="D60" s="90">
        <v>-21870107</v>
      </c>
      <c r="E60" s="90">
        <v>-16004494</v>
      </c>
      <c r="F60" s="90">
        <v>-21870107</v>
      </c>
    </row>
    <row r="61" spans="2:18">
      <c r="B61" s="142" t="s">
        <v>45</v>
      </c>
      <c r="C61" s="90">
        <v>-36357792</v>
      </c>
      <c r="D61" s="90">
        <v>-31746328</v>
      </c>
      <c r="E61" s="90">
        <v>-36357792</v>
      </c>
      <c r="F61" s="90">
        <v>-31746328</v>
      </c>
    </row>
    <row r="62" spans="2:18" ht="12.75" customHeight="1">
      <c r="B62" s="142" t="s">
        <v>139</v>
      </c>
      <c r="C62" s="90">
        <v>-21950797</v>
      </c>
      <c r="D62" s="90">
        <v>-22309056</v>
      </c>
      <c r="E62" s="90">
        <v>-21950797</v>
      </c>
      <c r="F62" s="90">
        <v>-22309056</v>
      </c>
    </row>
    <row r="63" spans="2:18" ht="12.75" customHeight="1">
      <c r="B63" s="142" t="s">
        <v>219</v>
      </c>
      <c r="C63" s="90">
        <v>-26466771</v>
      </c>
      <c r="D63" s="90">
        <v>-11957953</v>
      </c>
      <c r="E63" s="90">
        <v>-26466771</v>
      </c>
      <c r="F63" s="90">
        <v>-11957953</v>
      </c>
    </row>
    <row r="64" spans="2:18" ht="25.5" customHeight="1">
      <c r="B64" s="144" t="s">
        <v>147</v>
      </c>
      <c r="C64" s="90">
        <v>10529877</v>
      </c>
      <c r="D64" s="90">
        <v>-31282718</v>
      </c>
      <c r="E64" s="90">
        <v>10529877</v>
      </c>
      <c r="F64" s="90">
        <v>-31282718</v>
      </c>
    </row>
    <row r="65" spans="2:18">
      <c r="B65" s="143" t="s">
        <v>232</v>
      </c>
      <c r="C65" s="57">
        <v>-90249977</v>
      </c>
      <c r="D65" s="57">
        <v>-119166162</v>
      </c>
      <c r="E65" s="57">
        <v>-90249977</v>
      </c>
      <c r="F65" s="57">
        <v>-119166162</v>
      </c>
    </row>
    <row r="66" spans="2:18">
      <c r="B66" s="142" t="s">
        <v>134</v>
      </c>
      <c r="C66" s="90">
        <v>-17232359</v>
      </c>
      <c r="D66" s="90">
        <v>-11003441</v>
      </c>
      <c r="E66" s="90">
        <v>-17232359</v>
      </c>
      <c r="F66" s="90">
        <v>-11003441</v>
      </c>
    </row>
    <row r="67" spans="2:18">
      <c r="B67" s="142" t="s">
        <v>131</v>
      </c>
      <c r="C67" s="90">
        <v>-495115</v>
      </c>
      <c r="D67" s="90">
        <v>-508338</v>
      </c>
      <c r="E67" s="90">
        <v>-495115</v>
      </c>
      <c r="F67" s="90">
        <v>-508338</v>
      </c>
    </row>
    <row r="68" spans="2:18" ht="26.25">
      <c r="B68" s="144" t="s">
        <v>147</v>
      </c>
      <c r="C68" s="90">
        <v>-6940454</v>
      </c>
      <c r="D68" s="90">
        <v>57696024</v>
      </c>
      <c r="E68" s="90">
        <v>-6940454</v>
      </c>
      <c r="F68" s="90">
        <v>57696024</v>
      </c>
    </row>
    <row r="69" spans="2:18">
      <c r="B69" s="143" t="s">
        <v>310</v>
      </c>
      <c r="C69" s="57">
        <v>-24667928</v>
      </c>
      <c r="D69" s="57">
        <v>46184245</v>
      </c>
      <c r="E69" s="57">
        <v>-24667928</v>
      </c>
      <c r="F69" s="57">
        <v>46184245</v>
      </c>
    </row>
    <row r="70" spans="2:18">
      <c r="B70" s="142" t="s">
        <v>326</v>
      </c>
      <c r="C70" s="90">
        <v>62967894.754000001</v>
      </c>
      <c r="D70" s="90">
        <v>-160278989.10600001</v>
      </c>
      <c r="E70" s="90">
        <v>62967894.754000001</v>
      </c>
      <c r="F70" s="90">
        <v>-160278989.10600001</v>
      </c>
    </row>
    <row r="71" spans="2:18">
      <c r="B71" s="142" t="s">
        <v>325</v>
      </c>
      <c r="C71" s="90">
        <v>-33617312</v>
      </c>
      <c r="D71" s="90">
        <v>95084570</v>
      </c>
      <c r="E71" s="90">
        <v>-33617311</v>
      </c>
      <c r="F71" s="90">
        <v>95084570</v>
      </c>
    </row>
    <row r="72" spans="2:18" s="22" customFormat="1" ht="12.75" customHeight="1">
      <c r="B72" s="144" t="s">
        <v>147</v>
      </c>
      <c r="C72" s="90">
        <v>-236168</v>
      </c>
      <c r="D72" s="90">
        <v>-242758</v>
      </c>
      <c r="E72" s="90">
        <v>-236168</v>
      </c>
      <c r="F72" s="90">
        <v>-242758</v>
      </c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 spans="2:18" s="22" customFormat="1" ht="25.5">
      <c r="B73" s="143" t="s">
        <v>357</v>
      </c>
      <c r="C73" s="57">
        <v>29114414.754000001</v>
      </c>
      <c r="D73" s="57">
        <v>-65437177.106000006</v>
      </c>
      <c r="E73" s="57">
        <v>29114415.754000001</v>
      </c>
      <c r="F73" s="57">
        <v>-65437177.106000006</v>
      </c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</row>
    <row r="74" spans="2:18" s="22" customFormat="1">
      <c r="B74" s="143" t="s">
        <v>39</v>
      </c>
      <c r="C74" s="57">
        <v>-78470418.245999992</v>
      </c>
      <c r="D74" s="57">
        <v>-132200681.10600001</v>
      </c>
      <c r="E74" s="57">
        <v>-78470417.245999992</v>
      </c>
      <c r="F74" s="57">
        <v>-132200681.10600001</v>
      </c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5" spans="2:18" s="22" customFormat="1">
      <c r="B75" s="1"/>
      <c r="C75" s="1"/>
      <c r="D75" s="1"/>
      <c r="E75" s="1"/>
      <c r="F75" s="1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 spans="2:18" ht="13.5" customHeight="1">
      <c r="B76" s="216" t="s">
        <v>35</v>
      </c>
      <c r="C76" s="219" t="str">
        <f>+C46</f>
        <v>Por los períodos comprendidos</v>
      </c>
      <c r="D76" s="220"/>
      <c r="E76" s="220"/>
      <c r="F76" s="221"/>
    </row>
    <row r="77" spans="2:18" ht="12.75" customHeight="1">
      <c r="B77" s="217"/>
      <c r="C77" s="99" t="s">
        <v>335</v>
      </c>
      <c r="D77" s="99" t="s">
        <v>257</v>
      </c>
      <c r="E77" s="99" t="s">
        <v>356</v>
      </c>
      <c r="F77" s="99" t="s">
        <v>257</v>
      </c>
    </row>
    <row r="78" spans="2:18" ht="12.75" customHeight="1">
      <c r="B78" s="217"/>
      <c r="C78" s="102">
        <v>45747</v>
      </c>
      <c r="D78" s="102">
        <v>45382</v>
      </c>
      <c r="E78" s="102">
        <v>45747</v>
      </c>
      <c r="F78" s="102">
        <v>45382</v>
      </c>
    </row>
    <row r="79" spans="2:18">
      <c r="B79" s="218"/>
      <c r="C79" s="51" t="s">
        <v>30</v>
      </c>
      <c r="D79" s="51" t="s">
        <v>30</v>
      </c>
      <c r="E79" s="51" t="s">
        <v>30</v>
      </c>
      <c r="F79" s="51" t="s">
        <v>30</v>
      </c>
    </row>
    <row r="80" spans="2:18">
      <c r="B80" s="142" t="s">
        <v>248</v>
      </c>
      <c r="C80" s="90">
        <v>1132692</v>
      </c>
      <c r="D80" s="90">
        <v>0</v>
      </c>
      <c r="E80" s="90">
        <v>1132692</v>
      </c>
      <c r="F80" s="90">
        <v>0</v>
      </c>
    </row>
    <row r="81" spans="2:18" ht="12.75" customHeight="1">
      <c r="B81" s="142" t="s">
        <v>249</v>
      </c>
      <c r="C81" s="90">
        <v>7326405</v>
      </c>
      <c r="D81" s="90">
        <v>-24182223</v>
      </c>
      <c r="E81" s="90">
        <v>7326405</v>
      </c>
      <c r="F81" s="90">
        <v>-24182223</v>
      </c>
    </row>
    <row r="82" spans="2:18">
      <c r="B82" s="142" t="s">
        <v>250</v>
      </c>
      <c r="C82" s="90">
        <v>2087391</v>
      </c>
      <c r="D82" s="90">
        <v>1319004</v>
      </c>
      <c r="E82" s="90">
        <v>2087391</v>
      </c>
      <c r="F82" s="90">
        <v>1319004</v>
      </c>
    </row>
    <row r="83" spans="2:18" ht="16.5" customHeight="1">
      <c r="B83" s="142" t="s">
        <v>327</v>
      </c>
      <c r="C83" s="90">
        <v>2498149</v>
      </c>
      <c r="D83" s="90">
        <v>-1358674</v>
      </c>
      <c r="E83" s="90">
        <v>2498149</v>
      </c>
      <c r="F83" s="90">
        <v>-1358674</v>
      </c>
    </row>
    <row r="84" spans="2:18" s="22" customFormat="1" ht="12.75" customHeight="1">
      <c r="B84" s="142" t="s">
        <v>130</v>
      </c>
      <c r="C84" s="90">
        <v>2431966</v>
      </c>
      <c r="D84" s="90">
        <v>-146749</v>
      </c>
      <c r="E84" s="90">
        <v>2431966</v>
      </c>
      <c r="F84" s="90">
        <v>-146749</v>
      </c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</row>
    <row r="85" spans="2:18" s="22" customFormat="1">
      <c r="B85" s="144" t="s">
        <v>42</v>
      </c>
      <c r="C85" s="90">
        <v>5001808</v>
      </c>
      <c r="D85" s="90">
        <v>954555</v>
      </c>
      <c r="E85" s="90">
        <v>5001808</v>
      </c>
      <c r="F85" s="90">
        <v>954555</v>
      </c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</row>
    <row r="86" spans="2:18" s="22" customFormat="1" ht="26.25">
      <c r="B86" s="144" t="s">
        <v>147</v>
      </c>
      <c r="C86" s="90">
        <v>999792</v>
      </c>
      <c r="D86" s="90">
        <v>10847841</v>
      </c>
      <c r="E86" s="90">
        <v>999792</v>
      </c>
      <c r="F86" s="90">
        <v>10847841</v>
      </c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 spans="2:18" s="22" customFormat="1">
      <c r="B87" s="143" t="s">
        <v>20</v>
      </c>
      <c r="C87" s="57">
        <v>21478203</v>
      </c>
      <c r="D87" s="57">
        <v>-12566246</v>
      </c>
      <c r="E87" s="57">
        <v>21478203</v>
      </c>
      <c r="F87" s="57">
        <v>-12566246</v>
      </c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</row>
    <row r="88" spans="2:18">
      <c r="B88" s="1"/>
      <c r="C88" s="1"/>
      <c r="D88" s="1"/>
      <c r="E88" s="1"/>
      <c r="F88" s="1"/>
    </row>
    <row r="89" spans="2:18" ht="13.5" customHeight="1">
      <c r="B89" s="216" t="s">
        <v>3</v>
      </c>
      <c r="C89" s="219" t="s">
        <v>135</v>
      </c>
      <c r="D89" s="220"/>
      <c r="E89" s="220"/>
      <c r="F89" s="221"/>
    </row>
    <row r="90" spans="2:18">
      <c r="B90" s="217"/>
      <c r="C90" s="99" t="s">
        <v>335</v>
      </c>
      <c r="D90" s="99" t="s">
        <v>257</v>
      </c>
      <c r="E90" s="99" t="s">
        <v>356</v>
      </c>
      <c r="F90" s="99" t="s">
        <v>257</v>
      </c>
    </row>
    <row r="91" spans="2:18">
      <c r="B91" s="217"/>
      <c r="C91" s="102">
        <v>45747</v>
      </c>
      <c r="D91" s="102">
        <v>45382</v>
      </c>
      <c r="E91" s="102">
        <v>45747</v>
      </c>
      <c r="F91" s="102">
        <v>45382</v>
      </c>
    </row>
    <row r="92" spans="2:18">
      <c r="B92" s="218"/>
      <c r="C92" s="51" t="s">
        <v>30</v>
      </c>
      <c r="D92" s="51" t="s">
        <v>30</v>
      </c>
      <c r="E92" s="51" t="s">
        <v>30</v>
      </c>
      <c r="F92" s="51" t="s">
        <v>30</v>
      </c>
    </row>
    <row r="93" spans="2:18">
      <c r="B93" s="142" t="s">
        <v>136</v>
      </c>
      <c r="C93" s="120">
        <v>578888</v>
      </c>
      <c r="D93" s="120">
        <v>533757</v>
      </c>
      <c r="E93" s="90">
        <v>578888</v>
      </c>
      <c r="F93" s="90">
        <v>533757</v>
      </c>
    </row>
    <row r="94" spans="2:18">
      <c r="B94" s="142" t="s">
        <v>4</v>
      </c>
      <c r="C94" s="120">
        <v>4635956</v>
      </c>
      <c r="D94" s="120">
        <v>4970825</v>
      </c>
      <c r="E94" s="90">
        <v>4635956</v>
      </c>
      <c r="F94" s="90">
        <v>4970825</v>
      </c>
    </row>
    <row r="95" spans="2:18">
      <c r="B95" s="142" t="s">
        <v>2</v>
      </c>
      <c r="C95" s="90">
        <v>12466814</v>
      </c>
      <c r="D95" s="90">
        <v>16164805</v>
      </c>
      <c r="E95" s="90">
        <v>12466814</v>
      </c>
      <c r="F95" s="90">
        <v>16164805</v>
      </c>
    </row>
    <row r="96" spans="2:18" ht="26.25">
      <c r="B96" s="144" t="s">
        <v>147</v>
      </c>
      <c r="C96" s="90">
        <v>-22051</v>
      </c>
      <c r="D96" s="90">
        <v>1276</v>
      </c>
      <c r="E96" s="90">
        <v>-22051</v>
      </c>
      <c r="F96" s="90">
        <v>1276</v>
      </c>
    </row>
    <row r="97" spans="1:6">
      <c r="B97" s="142" t="s">
        <v>3</v>
      </c>
      <c r="C97" s="90">
        <v>1290077</v>
      </c>
      <c r="D97" s="90">
        <v>1378764</v>
      </c>
      <c r="E97" s="90">
        <v>1290077</v>
      </c>
      <c r="F97" s="90">
        <v>1378764</v>
      </c>
    </row>
    <row r="98" spans="1:6">
      <c r="B98" s="143" t="s">
        <v>20</v>
      </c>
      <c r="C98" s="57">
        <v>18949684</v>
      </c>
      <c r="D98" s="57">
        <v>23049427</v>
      </c>
      <c r="E98" s="57">
        <v>18949684</v>
      </c>
      <c r="F98" s="57">
        <v>23049427</v>
      </c>
    </row>
    <row r="99" spans="1:6">
      <c r="B99" s="73"/>
      <c r="C99" s="73"/>
      <c r="D99" s="73"/>
    </row>
    <row r="100" spans="1:6">
      <c r="B100" s="73"/>
      <c r="C100" s="73"/>
      <c r="D100" s="73"/>
    </row>
    <row r="101" spans="1:6">
      <c r="B101" s="73"/>
      <c r="C101" s="73"/>
      <c r="D101" s="73"/>
    </row>
    <row r="102" spans="1:6">
      <c r="A102" s="21"/>
      <c r="B102" s="73"/>
      <c r="C102" s="73"/>
      <c r="D102" s="73"/>
    </row>
    <row r="103" spans="1:6">
      <c r="B103" s="73"/>
      <c r="C103" s="73"/>
      <c r="D103" s="73"/>
    </row>
    <row r="104" spans="1:6">
      <c r="B104" s="73"/>
      <c r="C104" s="73"/>
      <c r="D104" s="73"/>
    </row>
    <row r="105" spans="1:6">
      <c r="B105" s="73"/>
      <c r="C105" s="73"/>
      <c r="D105" s="73"/>
    </row>
    <row r="106" spans="1:6">
      <c r="B106" s="73"/>
      <c r="C106" s="73"/>
      <c r="D106" s="73"/>
    </row>
    <row r="107" spans="1:6">
      <c r="B107" s="73"/>
      <c r="C107" s="73"/>
      <c r="D107" s="73"/>
    </row>
    <row r="108" spans="1:6">
      <c r="B108" s="73"/>
      <c r="C108" s="73"/>
      <c r="D108" s="73"/>
    </row>
    <row r="109" spans="1:6">
      <c r="B109" s="73"/>
      <c r="C109" s="73"/>
      <c r="D109" s="73"/>
    </row>
    <row r="110" spans="1:6">
      <c r="B110" s="73"/>
      <c r="C110" s="73"/>
      <c r="D110" s="73"/>
    </row>
    <row r="111" spans="1:6">
      <c r="B111" s="73"/>
      <c r="C111" s="73"/>
      <c r="D111" s="73"/>
    </row>
    <row r="112" spans="1:6">
      <c r="B112" s="73"/>
      <c r="C112" s="73"/>
      <c r="D112" s="73"/>
    </row>
    <row r="113" spans="2:4">
      <c r="B113" s="73"/>
      <c r="C113" s="73"/>
      <c r="D113" s="73"/>
    </row>
    <row r="114" spans="2:4">
      <c r="B114" s="73"/>
      <c r="C114" s="73"/>
      <c r="D114" s="73"/>
    </row>
    <row r="115" spans="2:4">
      <c r="B115" s="73"/>
      <c r="C115" s="73"/>
      <c r="D115" s="73"/>
    </row>
    <row r="116" spans="2:4">
      <c r="B116" s="73"/>
      <c r="C116" s="73"/>
      <c r="D116" s="73"/>
    </row>
    <row r="117" spans="2:4">
      <c r="B117" s="73"/>
      <c r="C117" s="73"/>
      <c r="D117" s="73"/>
    </row>
    <row r="118" spans="2:4">
      <c r="B118" s="73"/>
      <c r="C118" s="73"/>
      <c r="D118" s="73"/>
    </row>
    <row r="119" spans="2:4">
      <c r="B119" s="73"/>
      <c r="C119" s="73"/>
      <c r="D119" s="73"/>
    </row>
    <row r="120" spans="2:4">
      <c r="B120" s="73"/>
      <c r="C120" s="73"/>
      <c r="D120" s="73"/>
    </row>
    <row r="121" spans="2:4">
      <c r="B121" s="73"/>
      <c r="C121" s="73"/>
      <c r="D121" s="73"/>
    </row>
    <row r="122" spans="2:4">
      <c r="B122" s="73"/>
      <c r="C122" s="73"/>
      <c r="D122" s="73"/>
    </row>
    <row r="123" spans="2:4">
      <c r="B123" s="73"/>
      <c r="C123" s="73"/>
      <c r="D123" s="73"/>
    </row>
    <row r="124" spans="2:4">
      <c r="B124" s="73"/>
      <c r="C124" s="73"/>
      <c r="D124" s="73"/>
    </row>
    <row r="125" spans="2:4">
      <c r="B125" s="73"/>
      <c r="C125" s="73"/>
      <c r="D125" s="73"/>
    </row>
    <row r="126" spans="2:4">
      <c r="B126" s="73"/>
      <c r="C126" s="73"/>
      <c r="D126" s="73"/>
    </row>
    <row r="127" spans="2:4">
      <c r="B127" s="73"/>
      <c r="C127" s="73"/>
      <c r="D127" s="73"/>
    </row>
    <row r="128" spans="2:4">
      <c r="B128" s="73"/>
      <c r="C128" s="73"/>
      <c r="D128" s="73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89:B92"/>
    <mergeCell ref="C89:F89"/>
    <mergeCell ref="B54:B57"/>
    <mergeCell ref="C54:F54"/>
    <mergeCell ref="B76:B79"/>
    <mergeCell ref="C76:F7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6"/>
  <sheetViews>
    <sheetView showGridLines="0" zoomScaleNormal="100" workbookViewId="0">
      <pane xSplit="3" ySplit="10" topLeftCell="D20" activePane="bottomRight" state="frozen"/>
      <selection activeCell="E48" sqref="E48:S48"/>
      <selection pane="topRight" activeCell="E48" sqref="E48:S48"/>
      <selection pane="bottomLeft" activeCell="E48" sqref="E48:S48"/>
      <selection pane="bottomRight" activeCell="D7" sqref="D7:E35"/>
    </sheetView>
  </sheetViews>
  <sheetFormatPr baseColWidth="10" defaultColWidth="11.42578125" defaultRowHeight="13.5"/>
  <cols>
    <col min="1" max="1" width="1.7109375" style="19" customWidth="1"/>
    <col min="2" max="2" width="60.7109375" style="19" customWidth="1"/>
    <col min="3" max="3" width="6.7109375" style="20" customWidth="1"/>
    <col min="4" max="5" width="19.28515625" style="19" customWidth="1"/>
    <col min="6" max="6" width="4.7109375" style="19" customWidth="1"/>
    <col min="7" max="7" width="12" style="19" bestFit="1" customWidth="1"/>
    <col min="8" max="8" width="16.5703125" style="19" bestFit="1" customWidth="1"/>
    <col min="9" max="16384" width="11.42578125" style="19"/>
  </cols>
  <sheetData>
    <row r="1" spans="2:9" ht="6" customHeight="1">
      <c r="B1" s="21"/>
      <c r="C1" s="28"/>
    </row>
    <row r="2" spans="2:9">
      <c r="B2" s="4" t="s">
        <v>311</v>
      </c>
      <c r="C2" s="77"/>
      <c r="D2" s="1"/>
      <c r="E2" s="1"/>
    </row>
    <row r="3" spans="2:9">
      <c r="B3" s="4" t="s">
        <v>221</v>
      </c>
      <c r="C3" s="77"/>
      <c r="D3" s="1"/>
      <c r="E3" s="1"/>
    </row>
    <row r="4" spans="2:9">
      <c r="B4" s="4" t="s">
        <v>333</v>
      </c>
      <c r="C4" s="77"/>
      <c r="D4" s="1"/>
      <c r="E4" s="1"/>
    </row>
    <row r="5" spans="2:9">
      <c r="B5" s="4" t="s">
        <v>44</v>
      </c>
      <c r="C5" s="77"/>
      <c r="D5" s="1"/>
      <c r="E5" s="1"/>
    </row>
    <row r="6" spans="2:9">
      <c r="B6" s="4"/>
      <c r="C6" s="77"/>
      <c r="D6" s="1"/>
      <c r="E6" s="1"/>
    </row>
    <row r="7" spans="2:9" s="22" customFormat="1">
      <c r="B7" s="78" t="s">
        <v>223</v>
      </c>
      <c r="C7" s="79" t="s">
        <v>31</v>
      </c>
      <c r="D7" s="52">
        <v>45747</v>
      </c>
      <c r="E7" s="52">
        <v>45657</v>
      </c>
    </row>
    <row r="8" spans="2:9" s="22" customFormat="1">
      <c r="B8" s="80"/>
      <c r="C8" s="81"/>
      <c r="D8" s="51" t="s">
        <v>30</v>
      </c>
      <c r="E8" s="51" t="s">
        <v>30</v>
      </c>
    </row>
    <row r="9" spans="2:9">
      <c r="B9" s="1"/>
      <c r="C9" s="82"/>
      <c r="D9" s="83"/>
      <c r="E9" s="1"/>
    </row>
    <row r="10" spans="2:9" s="22" customFormat="1">
      <c r="B10" s="84" t="s">
        <v>32</v>
      </c>
      <c r="C10" s="85"/>
      <c r="D10" s="86"/>
      <c r="E10" s="87"/>
    </row>
    <row r="11" spans="2:9">
      <c r="B11" s="88" t="s">
        <v>110</v>
      </c>
      <c r="C11" s="89">
        <v>5</v>
      </c>
      <c r="D11" s="63">
        <v>518795541</v>
      </c>
      <c r="E11" s="63">
        <v>742644469</v>
      </c>
      <c r="H11" s="30"/>
    </row>
    <row r="12" spans="2:9">
      <c r="B12" s="88" t="s">
        <v>22</v>
      </c>
      <c r="C12" s="89">
        <v>6</v>
      </c>
      <c r="D12" s="63">
        <v>75528997</v>
      </c>
      <c r="E12" s="63">
        <v>180667971</v>
      </c>
      <c r="G12" s="31"/>
      <c r="H12" s="31"/>
    </row>
    <row r="13" spans="2:9">
      <c r="B13" s="88" t="s">
        <v>11</v>
      </c>
      <c r="C13" s="89">
        <v>22</v>
      </c>
      <c r="D13" s="63">
        <v>65966632</v>
      </c>
      <c r="E13" s="63">
        <v>39235095</v>
      </c>
      <c r="H13" s="30"/>
    </row>
    <row r="14" spans="2:9" ht="13.15" customHeight="1">
      <c r="B14" s="88" t="s">
        <v>120</v>
      </c>
      <c r="C14" s="89">
        <v>8</v>
      </c>
      <c r="D14" s="63">
        <v>882663328</v>
      </c>
      <c r="E14" s="63">
        <v>1030564034</v>
      </c>
      <c r="H14" s="30"/>
    </row>
    <row r="15" spans="2:9">
      <c r="B15" s="88" t="s">
        <v>111</v>
      </c>
      <c r="C15" s="89">
        <v>9</v>
      </c>
      <c r="D15" s="90">
        <v>14084367</v>
      </c>
      <c r="E15" s="90">
        <v>21430163</v>
      </c>
      <c r="G15" s="32"/>
      <c r="H15" s="32"/>
    </row>
    <row r="16" spans="2:9">
      <c r="B16" s="88" t="s">
        <v>6</v>
      </c>
      <c r="C16" s="89">
        <v>10</v>
      </c>
      <c r="D16" s="90">
        <v>1680221905</v>
      </c>
      <c r="E16" s="90">
        <v>1646822450</v>
      </c>
      <c r="G16"/>
      <c r="H16"/>
      <c r="I16"/>
    </row>
    <row r="17" spans="2:9">
      <c r="B17" s="88" t="s">
        <v>7</v>
      </c>
      <c r="C17" s="89">
        <v>16</v>
      </c>
      <c r="D17" s="90">
        <v>88406541</v>
      </c>
      <c r="E17" s="90">
        <v>75384410</v>
      </c>
      <c r="G17"/>
      <c r="H17"/>
      <c r="I17"/>
    </row>
    <row r="18" spans="2:9" ht="26.25">
      <c r="B18" s="91" t="s">
        <v>312</v>
      </c>
      <c r="C18" s="92"/>
      <c r="D18" s="57">
        <v>3325667311</v>
      </c>
      <c r="E18" s="57">
        <v>3736748592</v>
      </c>
      <c r="G18"/>
      <c r="H18"/>
      <c r="I18"/>
    </row>
    <row r="19" spans="2:9" ht="26.25">
      <c r="B19" s="93" t="s">
        <v>313</v>
      </c>
      <c r="C19" s="89">
        <v>34</v>
      </c>
      <c r="D19" s="90">
        <v>162137572</v>
      </c>
      <c r="E19" s="90">
        <v>161701500</v>
      </c>
      <c r="G19"/>
      <c r="H19"/>
      <c r="I19"/>
    </row>
    <row r="20" spans="2:9" s="22" customFormat="1">
      <c r="B20" s="94" t="s">
        <v>29</v>
      </c>
      <c r="C20" s="92"/>
      <c r="D20" s="57">
        <v>3487804883</v>
      </c>
      <c r="E20" s="57">
        <v>3898450092</v>
      </c>
      <c r="G20"/>
      <c r="H20"/>
      <c r="I20"/>
    </row>
    <row r="21" spans="2:9">
      <c r="B21" s="1"/>
      <c r="C21" s="82"/>
      <c r="D21" s="3"/>
      <c r="E21" s="3"/>
      <c r="G21"/>
      <c r="H21"/>
      <c r="I21"/>
    </row>
    <row r="22" spans="2:9">
      <c r="B22" s="84" t="s">
        <v>33</v>
      </c>
      <c r="C22" s="85"/>
      <c r="D22" s="87"/>
      <c r="E22" s="87"/>
      <c r="G22"/>
      <c r="H22"/>
      <c r="I22"/>
    </row>
    <row r="23" spans="2:9">
      <c r="B23" s="95" t="s">
        <v>78</v>
      </c>
      <c r="C23" s="96">
        <v>6</v>
      </c>
      <c r="D23" s="63">
        <v>210618395</v>
      </c>
      <c r="E23" s="63">
        <v>236864001</v>
      </c>
      <c r="G23"/>
      <c r="H23"/>
      <c r="I23"/>
    </row>
    <row r="24" spans="2:9" ht="12.75" customHeight="1">
      <c r="B24" s="88" t="s">
        <v>77</v>
      </c>
      <c r="C24" s="89">
        <v>22</v>
      </c>
      <c r="D24" s="90">
        <v>28963083</v>
      </c>
      <c r="E24" s="90">
        <v>29434142</v>
      </c>
      <c r="G24"/>
      <c r="H24"/>
      <c r="I24"/>
    </row>
    <row r="25" spans="2:9" ht="12.75" customHeight="1">
      <c r="B25" s="88" t="s">
        <v>121</v>
      </c>
      <c r="C25" s="89">
        <v>8</v>
      </c>
      <c r="D25" s="90">
        <v>1759376</v>
      </c>
      <c r="E25" s="90">
        <v>971368</v>
      </c>
      <c r="G25"/>
      <c r="H25"/>
      <c r="I25"/>
    </row>
    <row r="26" spans="2:9" ht="12.75" customHeight="1">
      <c r="B26" s="88" t="s">
        <v>76</v>
      </c>
      <c r="C26" s="89">
        <v>11</v>
      </c>
      <c r="D26" s="90">
        <v>335937193</v>
      </c>
      <c r="E26" s="90">
        <v>333363720</v>
      </c>
      <c r="G26"/>
      <c r="H26"/>
      <c r="I26"/>
    </row>
    <row r="27" spans="2:9" ht="12.75" customHeight="1">
      <c r="B27" s="88" t="s">
        <v>79</v>
      </c>
      <c r="C27" s="89">
        <v>12</v>
      </c>
      <c r="D27" s="90">
        <v>848518384</v>
      </c>
      <c r="E27" s="90">
        <v>857292625</v>
      </c>
      <c r="G27"/>
      <c r="H27"/>
      <c r="I27"/>
    </row>
    <row r="28" spans="2:9">
      <c r="B28" s="88" t="s">
        <v>80</v>
      </c>
      <c r="C28" s="89">
        <v>13</v>
      </c>
      <c r="D28" s="90">
        <v>1909109112</v>
      </c>
      <c r="E28" s="90">
        <v>1917681908</v>
      </c>
      <c r="G28"/>
      <c r="H28"/>
      <c r="I28"/>
    </row>
    <row r="29" spans="2:9" ht="12.75" customHeight="1">
      <c r="B29" s="88" t="s">
        <v>112</v>
      </c>
      <c r="C29" s="89">
        <v>14</v>
      </c>
      <c r="D29" s="90">
        <v>4079212011</v>
      </c>
      <c r="E29" s="90">
        <v>4123631044</v>
      </c>
      <c r="G29"/>
      <c r="H29"/>
      <c r="I29"/>
    </row>
    <row r="30" spans="2:9" ht="12.75" customHeight="1">
      <c r="B30" s="88" t="s">
        <v>113</v>
      </c>
      <c r="C30" s="89">
        <v>15</v>
      </c>
      <c r="D30" s="90">
        <v>3534640765</v>
      </c>
      <c r="E30" s="90">
        <v>3548680028</v>
      </c>
      <c r="G30"/>
      <c r="H30"/>
      <c r="I30"/>
    </row>
    <row r="31" spans="2:9" ht="12.75" customHeight="1">
      <c r="B31" s="88" t="s">
        <v>1</v>
      </c>
      <c r="C31" s="89">
        <v>16</v>
      </c>
      <c r="D31" s="90">
        <v>54286890</v>
      </c>
      <c r="E31" s="90">
        <v>52236183</v>
      </c>
      <c r="G31"/>
      <c r="H31"/>
      <c r="I31"/>
    </row>
    <row r="32" spans="2:9">
      <c r="B32" s="88" t="s">
        <v>66</v>
      </c>
      <c r="C32" s="89">
        <v>16</v>
      </c>
      <c r="D32" s="90">
        <v>324260689</v>
      </c>
      <c r="E32" s="90">
        <v>323471068</v>
      </c>
      <c r="G32"/>
      <c r="H32"/>
      <c r="I32"/>
    </row>
    <row r="33" spans="2:5">
      <c r="B33" s="94" t="s">
        <v>81</v>
      </c>
      <c r="C33" s="92"/>
      <c r="D33" s="57">
        <v>11327305898</v>
      </c>
      <c r="E33" s="57">
        <v>11423626087</v>
      </c>
    </row>
    <row r="34" spans="2:5">
      <c r="B34" s="94" t="s">
        <v>34</v>
      </c>
      <c r="C34" s="92"/>
      <c r="D34" s="57">
        <v>14815110781</v>
      </c>
      <c r="E34" s="57">
        <v>15322076179</v>
      </c>
    </row>
    <row r="35" spans="2:5">
      <c r="D35" s="32"/>
    </row>
    <row r="36" spans="2:5">
      <c r="D36" s="32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>
      <selection activeCell="D7" sqref="D7:E44"/>
    </sheetView>
  </sheetViews>
  <sheetFormatPr baseColWidth="10" defaultColWidth="11.42578125" defaultRowHeight="13.5"/>
  <cols>
    <col min="1" max="1" width="1.7109375" style="19" customWidth="1"/>
    <col min="2" max="2" width="60.7109375" style="19" customWidth="1"/>
    <col min="3" max="3" width="6.7109375" style="20" customWidth="1"/>
    <col min="4" max="5" width="18.7109375" style="19" customWidth="1"/>
    <col min="6" max="6" width="4.7109375" style="19" customWidth="1"/>
    <col min="7" max="7" width="11.85546875" style="19" bestFit="1" customWidth="1"/>
    <col min="8" max="8" width="12.140625" style="19" bestFit="1" customWidth="1"/>
    <col min="9" max="16384" width="11.42578125" style="19"/>
  </cols>
  <sheetData>
    <row r="1" spans="2:8" ht="6" customHeight="1"/>
    <row r="2" spans="2:8">
      <c r="B2" s="4" t="s">
        <v>311</v>
      </c>
      <c r="C2" s="82"/>
      <c r="D2" s="1"/>
      <c r="E2" s="1"/>
    </row>
    <row r="3" spans="2:8">
      <c r="B3" s="4" t="s">
        <v>221</v>
      </c>
      <c r="C3" s="82"/>
      <c r="D3" s="1"/>
      <c r="E3" s="1"/>
    </row>
    <row r="4" spans="2:8" ht="12.75" customHeight="1">
      <c r="B4" s="4" t="s">
        <v>333</v>
      </c>
      <c r="C4" s="82"/>
      <c r="D4" s="1"/>
      <c r="E4" s="1"/>
    </row>
    <row r="5" spans="2:8" ht="12.75" customHeight="1">
      <c r="B5" s="4" t="s">
        <v>44</v>
      </c>
      <c r="C5" s="82"/>
      <c r="D5" s="1"/>
      <c r="E5" s="1"/>
    </row>
    <row r="6" spans="2:8" ht="12.75" customHeight="1">
      <c r="B6" s="4"/>
      <c r="C6" s="82"/>
      <c r="D6" s="1"/>
      <c r="E6" s="1"/>
    </row>
    <row r="7" spans="2:8" s="22" customFormat="1">
      <c r="B7" s="78" t="s">
        <v>224</v>
      </c>
      <c r="C7" s="79" t="s">
        <v>31</v>
      </c>
      <c r="D7" s="52">
        <v>45747</v>
      </c>
      <c r="E7" s="52">
        <v>45657</v>
      </c>
    </row>
    <row r="8" spans="2:8" s="22" customFormat="1">
      <c r="B8" s="80"/>
      <c r="C8" s="81"/>
      <c r="D8" s="51" t="s">
        <v>30</v>
      </c>
      <c r="E8" s="51" t="s">
        <v>30</v>
      </c>
    </row>
    <row r="9" spans="2:8" ht="12.75" customHeight="1">
      <c r="B9" s="1"/>
      <c r="C9" s="82"/>
      <c r="D9" s="1"/>
      <c r="E9" s="1"/>
    </row>
    <row r="10" spans="2:8" s="22" customFormat="1" ht="12.75" customHeight="1">
      <c r="B10" s="84" t="s">
        <v>225</v>
      </c>
      <c r="C10" s="85"/>
      <c r="D10" s="86"/>
      <c r="E10" s="87"/>
    </row>
    <row r="11" spans="2:8" ht="12.75" customHeight="1">
      <c r="B11" s="88" t="s">
        <v>85</v>
      </c>
      <c r="C11" s="96">
        <v>17</v>
      </c>
      <c r="D11" s="90">
        <v>592383144</v>
      </c>
      <c r="E11" s="90">
        <v>470742854</v>
      </c>
    </row>
    <row r="12" spans="2:8" ht="12.75" customHeight="1">
      <c r="B12" s="88" t="s">
        <v>137</v>
      </c>
      <c r="C12" s="96">
        <v>30</v>
      </c>
      <c r="D12" s="90">
        <v>205791267</v>
      </c>
      <c r="E12" s="90">
        <v>200592123</v>
      </c>
    </row>
    <row r="13" spans="2:8" ht="12.75" customHeight="1">
      <c r="B13" s="88" t="s">
        <v>82</v>
      </c>
      <c r="C13" s="89">
        <v>18</v>
      </c>
      <c r="D13" s="90">
        <v>2855011585</v>
      </c>
      <c r="E13" s="90">
        <v>3163703402</v>
      </c>
    </row>
    <row r="14" spans="2:8" ht="12.75" customHeight="1">
      <c r="B14" s="88" t="s">
        <v>114</v>
      </c>
      <c r="C14" s="89">
        <v>9</v>
      </c>
      <c r="D14" s="90">
        <v>18842500</v>
      </c>
      <c r="E14" s="90">
        <v>19103874</v>
      </c>
    </row>
    <row r="15" spans="2:8" ht="12.75" customHeight="1">
      <c r="B15" s="88" t="s">
        <v>122</v>
      </c>
      <c r="C15" s="89">
        <v>19</v>
      </c>
      <c r="D15" s="90">
        <v>22107965</v>
      </c>
      <c r="E15" s="90">
        <v>21700697</v>
      </c>
      <c r="G15"/>
      <c r="H15"/>
    </row>
    <row r="16" spans="2:8" ht="12.75" customHeight="1">
      <c r="B16" s="88" t="s">
        <v>8</v>
      </c>
      <c r="C16" s="89">
        <v>16</v>
      </c>
      <c r="D16" s="90">
        <v>48693281</v>
      </c>
      <c r="E16" s="90">
        <v>44703871</v>
      </c>
      <c r="G16"/>
      <c r="H16"/>
    </row>
    <row r="17" spans="1:8" ht="12.75" customHeight="1">
      <c r="B17" s="88" t="s">
        <v>83</v>
      </c>
      <c r="C17" s="89">
        <v>21</v>
      </c>
      <c r="D17" s="90">
        <v>134670240</v>
      </c>
      <c r="E17" s="90">
        <v>173226162</v>
      </c>
      <c r="G17"/>
      <c r="H17"/>
    </row>
    <row r="18" spans="1:8" ht="12.75" customHeight="1">
      <c r="B18" s="88" t="s">
        <v>36</v>
      </c>
      <c r="C18" s="89">
        <v>20</v>
      </c>
      <c r="D18" s="90">
        <v>100339855</v>
      </c>
      <c r="E18" s="90">
        <v>70806730</v>
      </c>
      <c r="G18"/>
      <c r="H18"/>
    </row>
    <row r="19" spans="1:8" s="22" customFormat="1" ht="12.75" customHeight="1">
      <c r="A19" s="19"/>
      <c r="B19" s="91" t="s">
        <v>314</v>
      </c>
      <c r="C19" s="92"/>
      <c r="D19" s="57">
        <v>3977839837</v>
      </c>
      <c r="E19" s="57">
        <v>4164579713</v>
      </c>
      <c r="G19"/>
      <c r="H19"/>
    </row>
    <row r="20" spans="1:8" ht="12.75" customHeight="1">
      <c r="B20" s="93" t="s">
        <v>315</v>
      </c>
      <c r="C20" s="89">
        <v>34</v>
      </c>
      <c r="D20" s="90">
        <v>73932859</v>
      </c>
      <c r="E20" s="90">
        <v>84026989</v>
      </c>
      <c r="G20"/>
      <c r="H20"/>
    </row>
    <row r="21" spans="1:8" ht="12.75" customHeight="1">
      <c r="A21" s="22"/>
      <c r="B21" s="94" t="s">
        <v>115</v>
      </c>
      <c r="C21" s="92"/>
      <c r="D21" s="57">
        <v>4051772696</v>
      </c>
      <c r="E21" s="57">
        <v>4248606702</v>
      </c>
      <c r="G21"/>
      <c r="H21"/>
    </row>
    <row r="22" spans="1:8" ht="12.75" customHeight="1">
      <c r="B22" s="1"/>
      <c r="C22" s="82"/>
      <c r="D22" s="1"/>
      <c r="E22" s="1"/>
      <c r="G22"/>
      <c r="H22"/>
    </row>
    <row r="23" spans="1:8">
      <c r="B23" s="84" t="s">
        <v>226</v>
      </c>
      <c r="C23" s="85"/>
      <c r="D23" s="87"/>
      <c r="E23" s="87"/>
      <c r="G23"/>
      <c r="H23"/>
    </row>
    <row r="24" spans="1:8">
      <c r="B24" s="88" t="s">
        <v>84</v>
      </c>
      <c r="C24" s="96">
        <v>17</v>
      </c>
      <c r="D24" s="90">
        <v>3790970169</v>
      </c>
      <c r="E24" s="90">
        <v>4009255369</v>
      </c>
      <c r="G24"/>
      <c r="H24"/>
    </row>
    <row r="25" spans="1:8">
      <c r="B25" s="88" t="s">
        <v>138</v>
      </c>
      <c r="C25" s="96">
        <v>30</v>
      </c>
      <c r="D25" s="90">
        <v>1031175510</v>
      </c>
      <c r="E25" s="90">
        <v>1026883857</v>
      </c>
      <c r="G25"/>
      <c r="H25"/>
    </row>
    <row r="26" spans="1:8">
      <c r="B26" s="88" t="s">
        <v>124</v>
      </c>
      <c r="C26" s="89">
        <v>18</v>
      </c>
      <c r="D26" s="90">
        <v>3955979</v>
      </c>
      <c r="E26" s="90">
        <v>4291340</v>
      </c>
      <c r="G26"/>
      <c r="H26"/>
    </row>
    <row r="27" spans="1:8">
      <c r="B27" s="88" t="s">
        <v>123</v>
      </c>
      <c r="C27" s="89">
        <v>19</v>
      </c>
      <c r="D27" s="90">
        <v>62843605</v>
      </c>
      <c r="E27" s="90">
        <v>59650207</v>
      </c>
      <c r="G27"/>
      <c r="H27"/>
    </row>
    <row r="28" spans="1:8" s="22" customFormat="1">
      <c r="A28" s="19"/>
      <c r="B28" s="88" t="s">
        <v>86</v>
      </c>
      <c r="C28" s="89">
        <v>16</v>
      </c>
      <c r="D28" s="90">
        <v>597231226</v>
      </c>
      <c r="E28" s="90">
        <v>600181064</v>
      </c>
      <c r="G28"/>
      <c r="H28"/>
    </row>
    <row r="29" spans="1:8">
      <c r="B29" s="88" t="s">
        <v>254</v>
      </c>
      <c r="C29" s="89">
        <v>21</v>
      </c>
      <c r="D29" s="90">
        <v>16512395</v>
      </c>
      <c r="E29" s="90">
        <v>14003735</v>
      </c>
      <c r="G29"/>
      <c r="H29"/>
    </row>
    <row r="30" spans="1:8">
      <c r="B30" s="88" t="s">
        <v>0</v>
      </c>
      <c r="C30" s="89">
        <v>16</v>
      </c>
      <c r="D30" s="90">
        <v>3284708</v>
      </c>
      <c r="E30" s="90">
        <v>2030746</v>
      </c>
      <c r="G30"/>
      <c r="H30"/>
    </row>
    <row r="31" spans="1:8">
      <c r="B31" s="88" t="s">
        <v>87</v>
      </c>
      <c r="C31" s="89">
        <v>20</v>
      </c>
      <c r="D31" s="90">
        <v>45599151</v>
      </c>
      <c r="E31" s="90">
        <v>45876586</v>
      </c>
    </row>
    <row r="32" spans="1:8">
      <c r="B32" s="94" t="s">
        <v>116</v>
      </c>
      <c r="C32" s="92"/>
      <c r="D32" s="57">
        <v>5551572743</v>
      </c>
      <c r="E32" s="57">
        <v>5762172904</v>
      </c>
    </row>
    <row r="33" spans="2:5">
      <c r="B33" s="94" t="s">
        <v>227</v>
      </c>
      <c r="C33" s="92"/>
      <c r="D33" s="57">
        <v>9603345439</v>
      </c>
      <c r="E33" s="57">
        <v>10010779606</v>
      </c>
    </row>
    <row r="34" spans="2:5">
      <c r="B34" s="1"/>
      <c r="C34" s="82"/>
      <c r="D34" s="1"/>
      <c r="E34" s="1"/>
    </row>
    <row r="35" spans="2:5">
      <c r="B35" s="84" t="s">
        <v>303</v>
      </c>
      <c r="C35" s="85"/>
      <c r="D35" s="97"/>
      <c r="E35" s="97"/>
    </row>
    <row r="36" spans="2:5">
      <c r="B36" s="88" t="s">
        <v>304</v>
      </c>
      <c r="C36" s="89">
        <v>23</v>
      </c>
      <c r="D36" s="90">
        <v>2343320024</v>
      </c>
      <c r="E36" s="90">
        <v>2343320024</v>
      </c>
    </row>
    <row r="37" spans="2:5">
      <c r="B37" s="88" t="s">
        <v>305</v>
      </c>
      <c r="C37" s="89">
        <v>23</v>
      </c>
      <c r="D37" s="90">
        <v>2397741149</v>
      </c>
      <c r="E37" s="90">
        <v>2318983574</v>
      </c>
    </row>
    <row r="38" spans="2:5">
      <c r="B38" s="88" t="s">
        <v>306</v>
      </c>
      <c r="C38" s="89">
        <v>23</v>
      </c>
      <c r="D38" s="90">
        <v>458901673</v>
      </c>
      <c r="E38" s="90">
        <v>458901673</v>
      </c>
    </row>
    <row r="39" spans="2:5">
      <c r="B39" s="88" t="s">
        <v>145</v>
      </c>
      <c r="C39" s="89">
        <v>23</v>
      </c>
      <c r="D39" s="90">
        <v>-18033984</v>
      </c>
      <c r="E39" s="90">
        <v>-100929</v>
      </c>
    </row>
    <row r="40" spans="2:5">
      <c r="B40" s="88" t="s">
        <v>176</v>
      </c>
      <c r="C40" s="89">
        <v>23</v>
      </c>
      <c r="D40" s="90">
        <v>-613713364</v>
      </c>
      <c r="E40" s="90">
        <v>-442055042</v>
      </c>
    </row>
    <row r="41" spans="2:5">
      <c r="B41" s="94" t="s">
        <v>88</v>
      </c>
      <c r="C41" s="92"/>
      <c r="D41" s="57">
        <v>4568215498</v>
      </c>
      <c r="E41" s="57">
        <v>4679049300</v>
      </c>
    </row>
    <row r="42" spans="2:5">
      <c r="B42" s="88" t="s">
        <v>89</v>
      </c>
      <c r="C42" s="89">
        <v>23</v>
      </c>
      <c r="D42" s="90">
        <v>643549844</v>
      </c>
      <c r="E42" s="90">
        <v>632247273</v>
      </c>
    </row>
    <row r="43" spans="2:5">
      <c r="B43" s="94" t="s">
        <v>307</v>
      </c>
      <c r="C43" s="92"/>
      <c r="D43" s="57">
        <v>5211765342</v>
      </c>
      <c r="E43" s="57">
        <v>5311296573</v>
      </c>
    </row>
    <row r="44" spans="2:5">
      <c r="B44" s="94" t="s">
        <v>308</v>
      </c>
      <c r="C44" s="92"/>
      <c r="D44" s="57">
        <v>14815110781</v>
      </c>
      <c r="E44" s="57">
        <v>15322076179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9"/>
  <sheetViews>
    <sheetView showGridLines="0" topLeftCell="A56" zoomScale="85" zoomScaleNormal="85" workbookViewId="0">
      <selection activeCell="B47" sqref="B47:E69"/>
    </sheetView>
  </sheetViews>
  <sheetFormatPr baseColWidth="10" defaultColWidth="11.42578125" defaultRowHeight="13.5"/>
  <cols>
    <col min="1" max="1" width="3.140625" style="43" customWidth="1"/>
    <col min="2" max="2" width="60.7109375" style="43" customWidth="1"/>
    <col min="3" max="3" width="6.7109375" style="66" customWidth="1"/>
    <col min="4" max="5" width="16.7109375" style="43" customWidth="1"/>
    <col min="6" max="16384" width="11.42578125" style="43"/>
  </cols>
  <sheetData>
    <row r="1" spans="2:9" ht="6" customHeight="1">
      <c r="B1" s="64"/>
      <c r="C1" s="65"/>
    </row>
    <row r="2" spans="2:9">
      <c r="B2" s="4" t="s">
        <v>316</v>
      </c>
      <c r="C2" s="83"/>
      <c r="D2" s="1"/>
      <c r="E2" s="1"/>
    </row>
    <row r="3" spans="2:9">
      <c r="B3" s="4" t="s">
        <v>222</v>
      </c>
      <c r="C3" s="83"/>
      <c r="D3" s="1"/>
      <c r="E3" s="1"/>
    </row>
    <row r="4" spans="2:9">
      <c r="B4" s="4" t="s">
        <v>334</v>
      </c>
      <c r="C4" s="83"/>
      <c r="D4" s="3"/>
      <c r="E4" s="3"/>
    </row>
    <row r="5" spans="2:9">
      <c r="B5" s="4" t="s">
        <v>44</v>
      </c>
      <c r="C5" s="59"/>
      <c r="D5" s="3"/>
      <c r="E5" s="3"/>
    </row>
    <row r="6" spans="2:9">
      <c r="B6" s="1"/>
      <c r="C6" s="59"/>
      <c r="D6" s="4"/>
      <c r="E6" s="4"/>
    </row>
    <row r="7" spans="2:9" s="68" customFormat="1">
      <c r="B7" s="78" t="s">
        <v>228</v>
      </c>
      <c r="C7" s="98" t="s">
        <v>31</v>
      </c>
      <c r="D7" s="99" t="s">
        <v>257</v>
      </c>
      <c r="E7" s="99" t="s">
        <v>251</v>
      </c>
      <c r="F7" s="67"/>
      <c r="G7" s="67"/>
      <c r="H7" s="67"/>
      <c r="I7" s="67"/>
    </row>
    <row r="8" spans="2:9" s="68" customFormat="1">
      <c r="B8" s="100"/>
      <c r="C8" s="101"/>
      <c r="D8" s="102">
        <v>45657</v>
      </c>
      <c r="E8" s="102">
        <v>45291</v>
      </c>
      <c r="F8" s="67"/>
      <c r="G8" s="67"/>
      <c r="H8" s="67"/>
      <c r="I8" s="67"/>
    </row>
    <row r="9" spans="2:9" s="68" customFormat="1">
      <c r="B9" s="80"/>
      <c r="C9" s="103"/>
      <c r="D9" s="51" t="s">
        <v>30</v>
      </c>
      <c r="E9" s="51" t="s">
        <v>30</v>
      </c>
      <c r="F9" s="67"/>
      <c r="G9" s="67"/>
      <c r="H9" s="67"/>
      <c r="I9" s="67"/>
    </row>
    <row r="10" spans="2:9">
      <c r="B10" s="88" t="s">
        <v>90</v>
      </c>
      <c r="C10" s="104">
        <v>24</v>
      </c>
      <c r="D10" s="90">
        <v>4031583147</v>
      </c>
      <c r="E10" s="90">
        <v>3938069983</v>
      </c>
      <c r="F10" s="67"/>
      <c r="G10" s="67"/>
      <c r="H10" s="67"/>
      <c r="I10" s="67"/>
    </row>
    <row r="11" spans="2:9">
      <c r="B11" s="88" t="s">
        <v>151</v>
      </c>
      <c r="C11" s="105">
        <v>25</v>
      </c>
      <c r="D11" s="90">
        <v>-2836057672</v>
      </c>
      <c r="E11" s="90">
        <v>-2785515432</v>
      </c>
      <c r="F11" s="67"/>
      <c r="G11" s="67"/>
      <c r="H11" s="67"/>
      <c r="I11" s="67"/>
    </row>
    <row r="12" spans="2:9">
      <c r="B12" s="94" t="s">
        <v>229</v>
      </c>
      <c r="C12" s="106"/>
      <c r="D12" s="57">
        <v>1195525475</v>
      </c>
      <c r="E12" s="57">
        <v>1152554551</v>
      </c>
      <c r="F12" s="67"/>
      <c r="G12" s="67"/>
      <c r="H12" s="67"/>
      <c r="I12" s="67"/>
    </row>
    <row r="13" spans="2:9">
      <c r="B13" s="88" t="s">
        <v>3</v>
      </c>
      <c r="C13" s="105">
        <v>25</v>
      </c>
      <c r="D13" s="90">
        <v>18949684</v>
      </c>
      <c r="E13" s="90">
        <v>23049427</v>
      </c>
      <c r="F13" s="67"/>
      <c r="G13" s="67"/>
      <c r="H13" s="67"/>
      <c r="I13" s="67"/>
    </row>
    <row r="14" spans="2:9">
      <c r="B14" s="107" t="s">
        <v>91</v>
      </c>
      <c r="C14" s="105">
        <v>25</v>
      </c>
      <c r="D14" s="90">
        <v>-25327526</v>
      </c>
      <c r="E14" s="90">
        <v>-25158246</v>
      </c>
      <c r="F14" s="67"/>
      <c r="G14" s="67"/>
      <c r="H14" s="67"/>
      <c r="I14" s="67"/>
    </row>
    <row r="15" spans="2:9">
      <c r="B15" s="107" t="s">
        <v>65</v>
      </c>
      <c r="C15" s="105">
        <v>25</v>
      </c>
      <c r="D15" s="90">
        <v>-904883341</v>
      </c>
      <c r="E15" s="90">
        <v>-849656435</v>
      </c>
      <c r="F15" s="67"/>
      <c r="G15" s="67"/>
      <c r="H15" s="67"/>
      <c r="I15" s="67"/>
    </row>
    <row r="16" spans="2:9">
      <c r="B16" s="107" t="s">
        <v>19</v>
      </c>
      <c r="C16" s="105">
        <v>25</v>
      </c>
      <c r="D16" s="90">
        <v>-43444055</v>
      </c>
      <c r="E16" s="90">
        <v>-41866075</v>
      </c>
      <c r="F16" s="67"/>
      <c r="G16" s="67"/>
      <c r="H16" s="67"/>
      <c r="I16" s="67"/>
    </row>
    <row r="17" spans="1:9">
      <c r="B17" s="107" t="s">
        <v>230</v>
      </c>
      <c r="C17" s="105">
        <v>25</v>
      </c>
      <c r="D17" s="90">
        <v>21478203</v>
      </c>
      <c r="E17" s="90">
        <v>-12566246</v>
      </c>
      <c r="F17" s="67"/>
      <c r="G17" s="67"/>
      <c r="H17" s="67"/>
      <c r="I17" s="67"/>
    </row>
    <row r="18" spans="1:9">
      <c r="B18" s="94" t="s">
        <v>231</v>
      </c>
      <c r="C18" s="108"/>
      <c r="D18" s="57">
        <v>262298440</v>
      </c>
      <c r="E18" s="57">
        <v>246356976</v>
      </c>
      <c r="F18" s="67"/>
      <c r="G18" s="67"/>
      <c r="H18" s="67"/>
      <c r="I18" s="67"/>
    </row>
    <row r="19" spans="1:9">
      <c r="B19" s="107" t="s">
        <v>55</v>
      </c>
      <c r="C19" s="105">
        <v>25</v>
      </c>
      <c r="D19" s="90">
        <v>7333072</v>
      </c>
      <c r="E19" s="90">
        <v>6218413</v>
      </c>
      <c r="F19" s="67"/>
      <c r="G19" s="67"/>
      <c r="H19" s="67"/>
      <c r="I19" s="67"/>
    </row>
    <row r="20" spans="1:9">
      <c r="A20" s="69"/>
      <c r="B20" s="107" t="s">
        <v>232</v>
      </c>
      <c r="C20" s="105">
        <v>25</v>
      </c>
      <c r="D20" s="90">
        <v>-90249977</v>
      </c>
      <c r="E20" s="90">
        <v>-119166162</v>
      </c>
      <c r="F20" s="67"/>
      <c r="G20" s="67"/>
      <c r="H20" s="67"/>
      <c r="I20" s="67"/>
    </row>
    <row r="21" spans="1:9" s="71" customFormat="1" ht="25.5">
      <c r="A21" s="70"/>
      <c r="B21" s="107" t="s">
        <v>233</v>
      </c>
      <c r="C21" s="104">
        <v>11</v>
      </c>
      <c r="D21" s="90">
        <v>-5473741</v>
      </c>
      <c r="E21" s="90">
        <v>-3117284</v>
      </c>
      <c r="F21" s="67"/>
      <c r="G21" s="67"/>
      <c r="H21" s="67"/>
      <c r="I21" s="67"/>
    </row>
    <row r="22" spans="1:9">
      <c r="B22" s="107" t="s">
        <v>73</v>
      </c>
      <c r="C22" s="105">
        <v>25</v>
      </c>
      <c r="D22" s="90">
        <v>29114415</v>
      </c>
      <c r="E22" s="90">
        <v>-65437177</v>
      </c>
      <c r="F22" s="67"/>
      <c r="G22" s="67"/>
      <c r="H22" s="67"/>
      <c r="I22" s="67"/>
    </row>
    <row r="23" spans="1:9">
      <c r="B23" s="107" t="s">
        <v>234</v>
      </c>
      <c r="C23" s="105">
        <v>25</v>
      </c>
      <c r="D23" s="90">
        <v>-24667928</v>
      </c>
      <c r="E23" s="90">
        <v>46184245</v>
      </c>
      <c r="F23" s="67"/>
      <c r="G23" s="67"/>
      <c r="H23" s="67"/>
      <c r="I23" s="67"/>
    </row>
    <row r="24" spans="1:9">
      <c r="B24" s="94" t="s">
        <v>235</v>
      </c>
      <c r="C24" s="106"/>
      <c r="D24" s="57">
        <v>178354281</v>
      </c>
      <c r="E24" s="57">
        <v>111039011</v>
      </c>
      <c r="F24" s="67"/>
      <c r="G24" s="67"/>
      <c r="H24" s="67"/>
      <c r="I24" s="67"/>
    </row>
    <row r="25" spans="1:9">
      <c r="B25" s="107" t="s">
        <v>236</v>
      </c>
      <c r="C25" s="105">
        <v>26</v>
      </c>
      <c r="D25" s="90">
        <v>-51912440</v>
      </c>
      <c r="E25" s="90">
        <v>-111640174</v>
      </c>
      <c r="F25" s="67"/>
      <c r="G25" s="67"/>
      <c r="H25" s="67"/>
      <c r="I25" s="67"/>
    </row>
    <row r="26" spans="1:9">
      <c r="B26" s="94" t="s">
        <v>99</v>
      </c>
      <c r="C26" s="106"/>
      <c r="D26" s="57">
        <v>126441841</v>
      </c>
      <c r="E26" s="57">
        <v>-601163</v>
      </c>
      <c r="F26" s="67"/>
      <c r="G26" s="67"/>
      <c r="H26" s="67"/>
      <c r="I26" s="67"/>
    </row>
    <row r="27" spans="1:9">
      <c r="B27" s="94" t="s">
        <v>64</v>
      </c>
      <c r="C27" s="106"/>
      <c r="D27" s="57">
        <v>126441841</v>
      </c>
      <c r="E27" s="57">
        <v>-601163</v>
      </c>
      <c r="F27" s="67"/>
      <c r="G27" s="67"/>
      <c r="H27" s="67"/>
      <c r="I27" s="67"/>
    </row>
    <row r="28" spans="1:9" ht="12" customHeight="1">
      <c r="B28" s="109"/>
      <c r="C28" s="110"/>
      <c r="D28" s="111">
        <v>0</v>
      </c>
      <c r="E28" s="111">
        <v>0</v>
      </c>
      <c r="F28" s="67"/>
      <c r="G28" s="67"/>
      <c r="H28" s="67"/>
      <c r="I28" s="67"/>
    </row>
    <row r="29" spans="1:9">
      <c r="B29" s="94" t="s">
        <v>237</v>
      </c>
      <c r="C29" s="106"/>
      <c r="D29" s="94"/>
      <c r="E29" s="94"/>
      <c r="F29" s="67"/>
      <c r="G29" s="67"/>
      <c r="H29" s="67"/>
      <c r="I29" s="67"/>
    </row>
    <row r="30" spans="1:9" s="72" customFormat="1">
      <c r="B30" s="88" t="s">
        <v>56</v>
      </c>
      <c r="C30" s="105"/>
      <c r="D30" s="90">
        <v>108774882</v>
      </c>
      <c r="E30" s="90">
        <v>-22620481</v>
      </c>
      <c r="F30" s="67"/>
      <c r="G30" s="67"/>
      <c r="H30" s="67"/>
      <c r="I30" s="67"/>
    </row>
    <row r="31" spans="1:9" s="72" customFormat="1" ht="12" customHeight="1">
      <c r="B31" s="88" t="s">
        <v>57</v>
      </c>
      <c r="C31" s="112">
        <v>23</v>
      </c>
      <c r="D31" s="90">
        <v>17666959</v>
      </c>
      <c r="E31" s="90">
        <v>22019318</v>
      </c>
      <c r="F31" s="67"/>
      <c r="G31" s="67"/>
      <c r="H31" s="67"/>
      <c r="I31" s="67"/>
    </row>
    <row r="32" spans="1:9" s="72" customFormat="1">
      <c r="B32" s="94" t="s">
        <v>64</v>
      </c>
      <c r="C32" s="106"/>
      <c r="D32" s="57">
        <v>126441841</v>
      </c>
      <c r="E32" s="57">
        <v>-601163</v>
      </c>
      <c r="F32" s="67"/>
      <c r="G32" s="67"/>
      <c r="H32" s="67"/>
      <c r="I32" s="67"/>
    </row>
    <row r="33" spans="2:9" s="72" customFormat="1" ht="8.25" customHeight="1">
      <c r="B33" s="109"/>
      <c r="C33" s="110"/>
      <c r="D33" s="111">
        <v>0</v>
      </c>
      <c r="E33" s="111">
        <v>0</v>
      </c>
      <c r="F33" s="67"/>
      <c r="G33" s="67"/>
      <c r="H33" s="67"/>
      <c r="I33" s="67"/>
    </row>
    <row r="34" spans="2:9" s="72" customFormat="1" ht="8.25" customHeight="1">
      <c r="B34" s="94" t="s">
        <v>153</v>
      </c>
      <c r="C34" s="106"/>
      <c r="D34" s="94"/>
      <c r="E34" s="94"/>
      <c r="F34" s="67"/>
      <c r="G34" s="67"/>
      <c r="H34" s="67"/>
      <c r="I34" s="67"/>
    </row>
    <row r="35" spans="2:9" s="72" customFormat="1" ht="12.75" customHeight="1">
      <c r="B35" s="94" t="s">
        <v>154</v>
      </c>
      <c r="C35" s="106"/>
      <c r="D35" s="106"/>
      <c r="E35" s="106"/>
    </row>
    <row r="36" spans="2:9" s="72" customFormat="1" ht="12.75" customHeight="1">
      <c r="B36" s="93" t="s">
        <v>100</v>
      </c>
      <c r="C36" s="105">
        <v>27</v>
      </c>
      <c r="D36" s="113">
        <v>38.9</v>
      </c>
      <c r="E36" s="113">
        <v>-8</v>
      </c>
    </row>
    <row r="37" spans="2:9" s="72" customFormat="1" ht="12.75" customHeight="1">
      <c r="B37" s="94" t="s">
        <v>155</v>
      </c>
      <c r="C37" s="106"/>
      <c r="D37" s="145">
        <v>38.9</v>
      </c>
      <c r="E37" s="145">
        <v>-8</v>
      </c>
    </row>
    <row r="38" spans="2:9" s="68" customFormat="1">
      <c r="B38" s="94" t="s">
        <v>156</v>
      </c>
      <c r="C38" s="106"/>
      <c r="D38" s="106"/>
      <c r="E38" s="106"/>
    </row>
    <row r="39" spans="2:9" s="68" customFormat="1" ht="25.5">
      <c r="B39" s="93" t="s">
        <v>75</v>
      </c>
      <c r="C39" s="105">
        <f>+C36</f>
        <v>27</v>
      </c>
      <c r="D39" s="113">
        <v>38.700000000000003</v>
      </c>
      <c r="E39" s="113">
        <v>-7.9</v>
      </c>
    </row>
    <row r="40" spans="2:9">
      <c r="B40" s="94" t="s">
        <v>157</v>
      </c>
      <c r="C40" s="106"/>
      <c r="D40" s="114">
        <v>38.700000000000003</v>
      </c>
      <c r="E40" s="114">
        <v>-7.9</v>
      </c>
    </row>
    <row r="41" spans="2:9">
      <c r="B41" s="115"/>
      <c r="C41" s="115"/>
      <c r="D41" s="115"/>
      <c r="E41" s="115"/>
    </row>
    <row r="42" spans="2:9" ht="37.5" customHeight="1">
      <c r="B42" s="4" t="s">
        <v>317</v>
      </c>
      <c r="C42" s="115"/>
      <c r="D42" s="115"/>
      <c r="E42" s="115"/>
    </row>
    <row r="43" spans="2:9">
      <c r="B43" s="4" t="str">
        <f>+B4</f>
        <v>Por los períodos terminados al 31 de marzo de 2025 y 2024 (no auditados)</v>
      </c>
      <c r="C43" s="115"/>
      <c r="D43" s="115"/>
      <c r="E43" s="115"/>
    </row>
    <row r="44" spans="2:9" ht="26.45" customHeight="1">
      <c r="B44" s="4" t="s">
        <v>44</v>
      </c>
      <c r="C44" s="115"/>
      <c r="D44" s="115"/>
      <c r="E44" s="115"/>
    </row>
    <row r="45" spans="2:9" ht="26.45" customHeight="1">
      <c r="B45" s="4"/>
      <c r="C45" s="115"/>
      <c r="D45" s="115"/>
      <c r="E45" s="115"/>
    </row>
    <row r="46" spans="2:9" ht="26.45" customHeight="1">
      <c r="B46" s="115"/>
      <c r="C46" s="115"/>
      <c r="D46" s="115"/>
      <c r="E46" s="115"/>
    </row>
    <row r="47" spans="2:9">
      <c r="B47" s="98" t="s">
        <v>158</v>
      </c>
      <c r="C47" s="78" t="s">
        <v>31</v>
      </c>
      <c r="D47" s="99" t="s">
        <v>335</v>
      </c>
      <c r="E47" s="99" t="s">
        <v>257</v>
      </c>
    </row>
    <row r="48" spans="2:9" ht="25.5" customHeight="1">
      <c r="B48" s="101"/>
      <c r="C48" s="100"/>
      <c r="D48" s="102">
        <v>45747</v>
      </c>
      <c r="E48" s="102">
        <v>45382</v>
      </c>
    </row>
    <row r="49" spans="2:5" ht="27.75" customHeight="1">
      <c r="B49" s="103"/>
      <c r="C49" s="80"/>
      <c r="D49" s="51" t="s">
        <v>30</v>
      </c>
      <c r="E49" s="51" t="s">
        <v>30</v>
      </c>
    </row>
    <row r="50" spans="2:5">
      <c r="B50" s="94" t="s">
        <v>64</v>
      </c>
      <c r="C50" s="106"/>
      <c r="D50" s="57">
        <v>126441841</v>
      </c>
      <c r="E50" s="57">
        <v>-601163</v>
      </c>
    </row>
    <row r="51" spans="2:5">
      <c r="B51" s="116" t="s">
        <v>159</v>
      </c>
      <c r="C51" s="117"/>
      <c r="D51" s="116"/>
      <c r="E51" s="116"/>
    </row>
    <row r="52" spans="2:5" ht="41.1" customHeight="1">
      <c r="B52" s="118" t="s">
        <v>318</v>
      </c>
      <c r="C52" s="57"/>
      <c r="D52" s="57"/>
      <c r="E52" s="57"/>
    </row>
    <row r="53" spans="2:5">
      <c r="B53" s="118" t="s">
        <v>160</v>
      </c>
      <c r="C53" s="57"/>
      <c r="D53" s="57"/>
      <c r="E53" s="57"/>
    </row>
    <row r="54" spans="2:5" ht="25.5">
      <c r="B54" s="119" t="s">
        <v>161</v>
      </c>
      <c r="C54" s="104">
        <v>23</v>
      </c>
      <c r="D54" s="90">
        <v>-2506492</v>
      </c>
      <c r="E54" s="90">
        <v>719779193</v>
      </c>
    </row>
    <row r="55" spans="2:5" ht="25.5">
      <c r="B55" s="118" t="s">
        <v>162</v>
      </c>
      <c r="C55" s="57"/>
      <c r="D55" s="57">
        <v>-2506492</v>
      </c>
      <c r="E55" s="57">
        <v>719779193</v>
      </c>
    </row>
    <row r="56" spans="2:5">
      <c r="B56" s="118" t="s">
        <v>163</v>
      </c>
      <c r="C56" s="57"/>
      <c r="D56" s="57"/>
      <c r="E56" s="57"/>
    </row>
    <row r="57" spans="2:5" ht="25.5">
      <c r="B57" s="119" t="s">
        <v>164</v>
      </c>
      <c r="C57" s="105">
        <v>23</v>
      </c>
      <c r="D57" s="90">
        <v>1792048</v>
      </c>
      <c r="E57" s="90">
        <v>-7682115</v>
      </c>
    </row>
    <row r="58" spans="2:5">
      <c r="B58" s="118" t="s">
        <v>165</v>
      </c>
      <c r="C58" s="57"/>
      <c r="D58" s="57">
        <v>1792048</v>
      </c>
      <c r="E58" s="57">
        <v>-7682115</v>
      </c>
    </row>
    <row r="59" spans="2:5" ht="25.5">
      <c r="B59" s="118" t="s">
        <v>166</v>
      </c>
      <c r="C59" s="57"/>
      <c r="D59" s="57">
        <v>-714444</v>
      </c>
      <c r="E59" s="57">
        <v>712097078</v>
      </c>
    </row>
    <row r="60" spans="2:5">
      <c r="B60" s="94" t="s">
        <v>167</v>
      </c>
      <c r="C60" s="106"/>
      <c r="D60" s="57">
        <v>-714444</v>
      </c>
      <c r="E60" s="57">
        <v>712097078</v>
      </c>
    </row>
    <row r="61" spans="2:5" ht="25.5">
      <c r="B61" s="118" t="s">
        <v>319</v>
      </c>
      <c r="C61" s="57"/>
      <c r="D61" s="57"/>
      <c r="E61" s="57"/>
    </row>
    <row r="62" spans="2:5" ht="25.5">
      <c r="B62" s="93" t="s">
        <v>169</v>
      </c>
      <c r="C62" s="105">
        <v>16</v>
      </c>
      <c r="D62" s="90">
        <v>-483853</v>
      </c>
      <c r="E62" s="90">
        <v>2074171</v>
      </c>
    </row>
    <row r="63" spans="2:5" ht="25.5">
      <c r="B63" s="118" t="s">
        <v>168</v>
      </c>
      <c r="C63" s="106"/>
      <c r="D63" s="57">
        <v>-483853</v>
      </c>
      <c r="E63" s="57">
        <v>2074171</v>
      </c>
    </row>
    <row r="64" spans="2:5">
      <c r="B64" s="94" t="s">
        <v>170</v>
      </c>
      <c r="C64" s="106"/>
      <c r="D64" s="57">
        <v>-1198297</v>
      </c>
      <c r="E64" s="57">
        <v>714171249</v>
      </c>
    </row>
    <row r="65" spans="2:5">
      <c r="B65" s="94" t="s">
        <v>9</v>
      </c>
      <c r="C65" s="106"/>
      <c r="D65" s="57">
        <v>125243544</v>
      </c>
      <c r="E65" s="57">
        <v>713570086</v>
      </c>
    </row>
    <row r="66" spans="2:5">
      <c r="B66" s="94" t="s">
        <v>171</v>
      </c>
      <c r="C66" s="106"/>
      <c r="D66" s="94"/>
      <c r="E66" s="94"/>
    </row>
    <row r="67" spans="2:5">
      <c r="B67" s="93" t="s">
        <v>172</v>
      </c>
      <c r="C67" s="105"/>
      <c r="D67" s="90">
        <v>109382793</v>
      </c>
      <c r="E67" s="90">
        <v>682342983</v>
      </c>
    </row>
    <row r="68" spans="2:5">
      <c r="B68" s="93" t="s">
        <v>10</v>
      </c>
      <c r="C68" s="105"/>
      <c r="D68" s="90">
        <v>15860751</v>
      </c>
      <c r="E68" s="90">
        <v>31227103</v>
      </c>
    </row>
    <row r="69" spans="2:5">
      <c r="B69" s="94" t="s">
        <v>9</v>
      </c>
      <c r="C69" s="106"/>
      <c r="D69" s="57">
        <v>125243544</v>
      </c>
      <c r="E69" s="57">
        <v>713570086</v>
      </c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0"/>
  <sheetViews>
    <sheetView showGridLines="0" topLeftCell="G29" zoomScale="85" zoomScaleNormal="85" workbookViewId="0">
      <selection activeCell="M58" sqref="M58"/>
    </sheetView>
  </sheetViews>
  <sheetFormatPr baseColWidth="10" defaultColWidth="11.42578125" defaultRowHeight="12.75"/>
  <cols>
    <col min="1" max="1" width="1.7109375" style="1" customWidth="1"/>
    <col min="2" max="2" width="4.7109375" style="1" customWidth="1"/>
    <col min="3" max="3" width="5.28515625" style="1" customWidth="1"/>
    <col min="4" max="4" width="31.7109375" style="1" customWidth="1"/>
    <col min="5" max="5" width="18.7109375" style="1" customWidth="1"/>
    <col min="6" max="7" width="16" style="1" customWidth="1"/>
    <col min="8" max="8" width="15.5703125" style="1" customWidth="1"/>
    <col min="9" max="9" width="18.7109375" style="1" customWidth="1"/>
    <col min="10" max="10" width="15.5703125" style="1" customWidth="1"/>
    <col min="11" max="11" width="19.42578125" style="1" customWidth="1"/>
    <col min="12" max="12" width="21.85546875" style="1" customWidth="1"/>
    <col min="13" max="13" width="16" style="1" customWidth="1"/>
    <col min="14" max="14" width="19.28515625" style="1" customWidth="1"/>
    <col min="15" max="18" width="18.7109375" style="1" customWidth="1"/>
    <col min="19" max="19" width="17.7109375" style="1" bestFit="1" customWidth="1"/>
    <col min="20" max="16384" width="11.42578125" style="1"/>
  </cols>
  <sheetData>
    <row r="1" spans="2:19" ht="6" customHeight="1">
      <c r="B1" s="4"/>
    </row>
    <row r="2" spans="2:19">
      <c r="B2" s="4" t="s">
        <v>320</v>
      </c>
    </row>
    <row r="3" spans="2:19">
      <c r="B3" s="4" t="s">
        <v>336</v>
      </c>
    </row>
    <row r="4" spans="2:19">
      <c r="B4" s="4" t="s">
        <v>44</v>
      </c>
    </row>
    <row r="5" spans="2:19" ht="12.95" customHeight="1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19" ht="12.95" customHeight="1">
      <c r="B6" s="178" t="s">
        <v>173</v>
      </c>
      <c r="C6" s="179"/>
      <c r="D6" s="180"/>
      <c r="E6" s="173" t="s">
        <v>174</v>
      </c>
      <c r="F6" s="173" t="s">
        <v>175</v>
      </c>
      <c r="G6" s="173" t="s">
        <v>145</v>
      </c>
      <c r="H6" s="13"/>
      <c r="I6" s="175" t="s">
        <v>176</v>
      </c>
      <c r="J6" s="175"/>
      <c r="K6" s="175"/>
      <c r="L6" s="175"/>
      <c r="M6" s="175"/>
      <c r="N6" s="175"/>
      <c r="O6" s="176"/>
      <c r="P6" s="173" t="s">
        <v>177</v>
      </c>
      <c r="Q6" s="173" t="s">
        <v>88</v>
      </c>
      <c r="R6" s="173" t="s">
        <v>89</v>
      </c>
      <c r="S6" s="173" t="s">
        <v>178</v>
      </c>
    </row>
    <row r="7" spans="2:19" ht="20.100000000000001" customHeight="1">
      <c r="B7" s="181"/>
      <c r="C7" s="182"/>
      <c r="D7" s="183"/>
      <c r="E7" s="177"/>
      <c r="F7" s="177"/>
      <c r="G7" s="177"/>
      <c r="H7" s="173" t="s">
        <v>179</v>
      </c>
      <c r="I7" s="173" t="s">
        <v>180</v>
      </c>
      <c r="J7" s="173" t="s">
        <v>181</v>
      </c>
      <c r="K7" s="173" t="s">
        <v>182</v>
      </c>
      <c r="L7" s="173" t="s">
        <v>183</v>
      </c>
      <c r="M7" s="173" t="s">
        <v>184</v>
      </c>
      <c r="N7" s="173" t="s">
        <v>185</v>
      </c>
      <c r="O7" s="173" t="s">
        <v>186</v>
      </c>
      <c r="P7" s="177"/>
      <c r="Q7" s="177"/>
      <c r="R7" s="177"/>
      <c r="S7" s="177"/>
    </row>
    <row r="8" spans="2:19" ht="61.5" customHeight="1">
      <c r="B8" s="184"/>
      <c r="C8" s="185"/>
      <c r="D8" s="186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9" spans="2:19">
      <c r="B9" s="163" t="s">
        <v>337</v>
      </c>
      <c r="C9" s="164"/>
      <c r="D9" s="165"/>
      <c r="E9" s="63">
        <v>2343320024</v>
      </c>
      <c r="F9" s="63">
        <v>458901673</v>
      </c>
      <c r="G9" s="63">
        <v>-100929</v>
      </c>
      <c r="H9" s="63">
        <v>66867828</v>
      </c>
      <c r="I9" s="63">
        <v>-445709316</v>
      </c>
      <c r="J9" s="63">
        <v>-949245</v>
      </c>
      <c r="K9" s="63">
        <v>-1120048</v>
      </c>
      <c r="L9" s="57">
        <v>-380910781</v>
      </c>
      <c r="M9" s="63">
        <v>40208928</v>
      </c>
      <c r="N9" s="63">
        <v>-101353189</v>
      </c>
      <c r="O9" s="57">
        <v>-442055042</v>
      </c>
      <c r="P9" s="63">
        <v>2318983574</v>
      </c>
      <c r="Q9" s="57">
        <v>4679049300</v>
      </c>
      <c r="R9" s="63">
        <v>632247273</v>
      </c>
      <c r="S9" s="57">
        <v>5311296573</v>
      </c>
    </row>
    <row r="10" spans="2:19" ht="12.75" customHeight="1">
      <c r="B10" s="168" t="s">
        <v>338</v>
      </c>
      <c r="C10" s="170"/>
      <c r="D10" s="169"/>
      <c r="E10" s="63">
        <v>0</v>
      </c>
      <c r="F10" s="63">
        <v>0</v>
      </c>
      <c r="G10" s="63">
        <v>0</v>
      </c>
      <c r="H10" s="63">
        <v>0</v>
      </c>
      <c r="I10" s="63">
        <v>-190059190</v>
      </c>
      <c r="J10" s="63">
        <v>0</v>
      </c>
      <c r="K10" s="63">
        <v>0</v>
      </c>
      <c r="L10" s="57">
        <v>-190059190</v>
      </c>
      <c r="M10" s="63">
        <v>0</v>
      </c>
      <c r="N10" s="63">
        <v>0</v>
      </c>
      <c r="O10" s="57">
        <v>-190059190</v>
      </c>
      <c r="P10" s="63">
        <v>0</v>
      </c>
      <c r="Q10" s="57">
        <v>-190059190</v>
      </c>
      <c r="R10" s="63">
        <v>-144555</v>
      </c>
      <c r="S10" s="57">
        <v>-190203745</v>
      </c>
    </row>
    <row r="11" spans="2:19">
      <c r="B11" s="57"/>
      <c r="C11" s="171" t="s">
        <v>187</v>
      </c>
      <c r="D11" s="172"/>
      <c r="E11" s="57">
        <v>0</v>
      </c>
      <c r="F11" s="57">
        <v>0</v>
      </c>
      <c r="G11" s="57">
        <v>0</v>
      </c>
      <c r="H11" s="57">
        <v>0</v>
      </c>
      <c r="I11" s="147">
        <v>-190059190</v>
      </c>
      <c r="J11" s="57">
        <v>0</v>
      </c>
      <c r="K11" s="57">
        <v>0</v>
      </c>
      <c r="L11" s="57">
        <v>-190059190</v>
      </c>
      <c r="M11" s="57">
        <v>0</v>
      </c>
      <c r="N11" s="57">
        <v>0</v>
      </c>
      <c r="O11" s="57">
        <v>-190059190</v>
      </c>
      <c r="P11" s="57">
        <v>0</v>
      </c>
      <c r="Q11" s="57">
        <v>-190059190</v>
      </c>
      <c r="R11" s="57">
        <v>-144555</v>
      </c>
      <c r="S11" s="146">
        <v>-190203745</v>
      </c>
    </row>
    <row r="12" spans="2:19">
      <c r="B12" s="163" t="s">
        <v>339</v>
      </c>
      <c r="C12" s="164"/>
      <c r="D12" s="165"/>
      <c r="E12" s="57">
        <v>2343320024</v>
      </c>
      <c r="F12" s="57">
        <v>458901673</v>
      </c>
      <c r="G12" s="57">
        <v>-100929</v>
      </c>
      <c r="H12" s="57">
        <v>66867828</v>
      </c>
      <c r="I12" s="57">
        <v>-635768506</v>
      </c>
      <c r="J12" s="57">
        <v>-949245</v>
      </c>
      <c r="K12" s="57">
        <v>-1120048</v>
      </c>
      <c r="L12" s="57">
        <v>-570969971</v>
      </c>
      <c r="M12" s="57">
        <v>40208928</v>
      </c>
      <c r="N12" s="57">
        <v>-101353189</v>
      </c>
      <c r="O12" s="57">
        <v>-632114232</v>
      </c>
      <c r="P12" s="57">
        <v>2318983574</v>
      </c>
      <c r="Q12" s="57">
        <v>4488990110</v>
      </c>
      <c r="R12" s="57">
        <v>632102718</v>
      </c>
      <c r="S12" s="57">
        <v>5121092828</v>
      </c>
    </row>
    <row r="13" spans="2:19">
      <c r="B13" s="57" t="s">
        <v>188</v>
      </c>
      <c r="C13" s="57"/>
      <c r="D13" s="57"/>
      <c r="E13" s="8"/>
      <c r="F13" s="8"/>
      <c r="G13" s="8"/>
      <c r="H13" s="8"/>
      <c r="I13" s="8"/>
      <c r="J13" s="8"/>
      <c r="K13" s="8"/>
      <c r="L13" s="57"/>
      <c r="M13" s="8"/>
      <c r="N13" s="8"/>
      <c r="O13" s="8"/>
      <c r="P13" s="8"/>
      <c r="Q13" s="8"/>
      <c r="R13" s="8"/>
      <c r="S13" s="8"/>
    </row>
    <row r="14" spans="2:19">
      <c r="B14" s="57"/>
      <c r="C14" s="57" t="s">
        <v>189</v>
      </c>
      <c r="D14" s="57"/>
      <c r="E14" s="8"/>
      <c r="F14" s="8"/>
      <c r="G14" s="8"/>
      <c r="H14" s="8"/>
      <c r="I14" s="8"/>
      <c r="J14" s="8"/>
      <c r="K14" s="8"/>
      <c r="L14" s="57"/>
      <c r="M14" s="8"/>
      <c r="N14" s="8"/>
      <c r="O14" s="8"/>
      <c r="P14" s="8"/>
      <c r="Q14" s="8"/>
      <c r="R14" s="8"/>
      <c r="S14" s="8"/>
    </row>
    <row r="15" spans="2:19">
      <c r="B15" s="57"/>
      <c r="C15" s="10"/>
      <c r="D15" s="11" t="s">
        <v>190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57">
        <v>0</v>
      </c>
      <c r="M15" s="63">
        <v>0</v>
      </c>
      <c r="N15" s="63">
        <v>0</v>
      </c>
      <c r="O15" s="57">
        <v>0</v>
      </c>
      <c r="P15" s="63">
        <v>108774882</v>
      </c>
      <c r="Q15" s="57">
        <v>108774882</v>
      </c>
      <c r="R15" s="63">
        <v>17666959</v>
      </c>
      <c r="S15" s="57">
        <v>126441841</v>
      </c>
    </row>
    <row r="16" spans="2:19">
      <c r="B16" s="57"/>
      <c r="C16" s="10"/>
      <c r="D16" s="11" t="s">
        <v>159</v>
      </c>
      <c r="E16" s="63">
        <v>0</v>
      </c>
      <c r="F16" s="63">
        <v>0</v>
      </c>
      <c r="G16" s="63">
        <v>0</v>
      </c>
      <c r="H16" s="63">
        <v>0</v>
      </c>
      <c r="I16" s="63">
        <v>-700284</v>
      </c>
      <c r="J16" s="63">
        <v>1308195</v>
      </c>
      <c r="K16" s="63">
        <v>0</v>
      </c>
      <c r="L16" s="57">
        <v>607911</v>
      </c>
      <c r="M16" s="63">
        <v>0</v>
      </c>
      <c r="N16" s="63">
        <v>0</v>
      </c>
      <c r="O16" s="57">
        <v>607911</v>
      </c>
      <c r="P16" s="63">
        <v>0</v>
      </c>
      <c r="Q16" s="57">
        <v>607911</v>
      </c>
      <c r="R16" s="63">
        <v>-1806208</v>
      </c>
      <c r="S16" s="57">
        <v>-1198297</v>
      </c>
    </row>
    <row r="17" spans="2:20">
      <c r="B17" s="57"/>
      <c r="C17" s="57" t="s">
        <v>189</v>
      </c>
      <c r="D17" s="57"/>
      <c r="E17" s="57">
        <v>0</v>
      </c>
      <c r="F17" s="57">
        <v>0</v>
      </c>
      <c r="G17" s="57">
        <v>0</v>
      </c>
      <c r="H17" s="57">
        <v>0</v>
      </c>
      <c r="I17" s="57">
        <v>-700284</v>
      </c>
      <c r="J17" s="57">
        <v>1308195</v>
      </c>
      <c r="K17" s="57">
        <v>0</v>
      </c>
      <c r="L17" s="57">
        <v>607911</v>
      </c>
      <c r="M17" s="57">
        <v>0</v>
      </c>
      <c r="N17" s="57">
        <v>0</v>
      </c>
      <c r="O17" s="57">
        <v>607911</v>
      </c>
      <c r="P17" s="57">
        <v>108774882</v>
      </c>
      <c r="Q17" s="57">
        <v>109382793</v>
      </c>
      <c r="R17" s="57">
        <v>15860751</v>
      </c>
      <c r="S17" s="57">
        <v>125243544</v>
      </c>
    </row>
    <row r="18" spans="2:20">
      <c r="B18" s="57"/>
      <c r="C18" s="166" t="s">
        <v>40</v>
      </c>
      <c r="D18" s="167"/>
      <c r="E18" s="63">
        <v>0</v>
      </c>
      <c r="F18" s="63">
        <v>0</v>
      </c>
      <c r="G18" s="63">
        <v>-17933055</v>
      </c>
      <c r="H18" s="148"/>
      <c r="I18" s="63">
        <v>0</v>
      </c>
      <c r="J18" s="63">
        <v>0</v>
      </c>
      <c r="K18" s="63"/>
      <c r="L18" s="57"/>
      <c r="M18" s="63">
        <v>0</v>
      </c>
      <c r="N18" s="63">
        <v>0</v>
      </c>
      <c r="O18" s="57">
        <v>0</v>
      </c>
      <c r="P18" s="63">
        <v>0</v>
      </c>
      <c r="Q18" s="57">
        <v>-17933055</v>
      </c>
      <c r="R18" s="63">
        <v>0</v>
      </c>
      <c r="S18" s="57">
        <v>-17933055</v>
      </c>
      <c r="T18" s="3"/>
    </row>
    <row r="19" spans="2:20" ht="12.95" customHeight="1">
      <c r="B19" s="57"/>
      <c r="C19" s="166" t="s">
        <v>152</v>
      </c>
      <c r="D19" s="167"/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57">
        <v>0</v>
      </c>
      <c r="M19" s="63">
        <v>0</v>
      </c>
      <c r="N19" s="63">
        <v>0</v>
      </c>
      <c r="O19" s="57">
        <v>0</v>
      </c>
      <c r="P19" s="63">
        <v>-30017307</v>
      </c>
      <c r="Q19" s="147">
        <v>-30017307</v>
      </c>
      <c r="R19" s="63">
        <v>-4359956</v>
      </c>
      <c r="S19" s="57">
        <v>-34377263</v>
      </c>
    </row>
    <row r="20" spans="2:20">
      <c r="B20" s="57"/>
      <c r="C20" s="166" t="s">
        <v>239</v>
      </c>
      <c r="D20" s="167"/>
      <c r="E20" s="63">
        <v>0</v>
      </c>
      <c r="F20" s="63">
        <v>0</v>
      </c>
      <c r="G20" s="63">
        <v>0</v>
      </c>
      <c r="H20" s="63"/>
      <c r="I20" s="63">
        <v>0</v>
      </c>
      <c r="J20" s="63">
        <v>0</v>
      </c>
      <c r="K20" s="63"/>
      <c r="L20" s="57">
        <v>0</v>
      </c>
      <c r="M20" s="63">
        <v>0</v>
      </c>
      <c r="N20" s="63">
        <v>19363325</v>
      </c>
      <c r="O20" s="57">
        <v>19363325</v>
      </c>
      <c r="P20" s="63">
        <v>0</v>
      </c>
      <c r="Q20" s="57">
        <v>19363325</v>
      </c>
      <c r="R20" s="63">
        <v>0</v>
      </c>
      <c r="S20" s="57">
        <v>19363325</v>
      </c>
    </row>
    <row r="21" spans="2:20">
      <c r="B21" s="57"/>
      <c r="C21" s="166" t="s">
        <v>148</v>
      </c>
      <c r="D21" s="167"/>
      <c r="E21" s="63">
        <v>0</v>
      </c>
      <c r="F21" s="63">
        <v>0</v>
      </c>
      <c r="G21" s="63">
        <v>0</v>
      </c>
      <c r="H21" s="90">
        <v>0</v>
      </c>
      <c r="I21" s="63">
        <v>0</v>
      </c>
      <c r="J21" s="63">
        <v>0</v>
      </c>
      <c r="K21" s="63">
        <v>0</v>
      </c>
      <c r="L21" s="57">
        <v>0</v>
      </c>
      <c r="M21" s="63">
        <v>-1483366</v>
      </c>
      <c r="N21" s="63">
        <v>0</v>
      </c>
      <c r="O21" s="57">
        <v>-1483366</v>
      </c>
      <c r="P21" s="63">
        <v>0</v>
      </c>
      <c r="Q21" s="57">
        <v>-1483366</v>
      </c>
      <c r="R21" s="63">
        <v>0</v>
      </c>
      <c r="S21" s="57">
        <v>-1483366</v>
      </c>
    </row>
    <row r="22" spans="2:20" ht="12.75" customHeight="1">
      <c r="B22" s="57"/>
      <c r="C22" s="168" t="s">
        <v>191</v>
      </c>
      <c r="D22" s="169"/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57">
        <v>0</v>
      </c>
      <c r="M22" s="63">
        <v>0</v>
      </c>
      <c r="N22" s="63">
        <v>-87002</v>
      </c>
      <c r="O22" s="57">
        <v>-87002</v>
      </c>
      <c r="P22" s="63">
        <v>0</v>
      </c>
      <c r="Q22" s="57">
        <v>-87002</v>
      </c>
      <c r="R22" s="63">
        <v>-53669</v>
      </c>
      <c r="S22" s="57">
        <v>-140671</v>
      </c>
    </row>
    <row r="23" spans="2:20">
      <c r="B23" s="163" t="s">
        <v>192</v>
      </c>
      <c r="C23" s="164"/>
      <c r="D23" s="165"/>
      <c r="E23" s="57">
        <v>0</v>
      </c>
      <c r="F23" s="57">
        <v>0</v>
      </c>
      <c r="G23" s="57">
        <v>-17933055</v>
      </c>
      <c r="H23" s="57">
        <v>0</v>
      </c>
      <c r="I23" s="57">
        <v>-700284</v>
      </c>
      <c r="J23" s="57">
        <v>1308195</v>
      </c>
      <c r="K23" s="57">
        <v>0</v>
      </c>
      <c r="L23" s="57">
        <v>607911</v>
      </c>
      <c r="M23" s="57">
        <v>-1483366</v>
      </c>
      <c r="N23" s="57">
        <v>19276323</v>
      </c>
      <c r="O23" s="57">
        <v>18400868</v>
      </c>
      <c r="P23" s="57">
        <v>78757575</v>
      </c>
      <c r="Q23" s="57">
        <v>79225388</v>
      </c>
      <c r="R23" s="57">
        <v>11447126</v>
      </c>
      <c r="S23" s="57">
        <v>90672514</v>
      </c>
    </row>
    <row r="24" spans="2:20">
      <c r="B24" s="7" t="s">
        <v>340</v>
      </c>
      <c r="C24" s="9"/>
      <c r="D24" s="12"/>
      <c r="E24" s="57">
        <v>2343320024</v>
      </c>
      <c r="F24" s="57">
        <v>458901673</v>
      </c>
      <c r="G24" s="57">
        <v>-18033984</v>
      </c>
      <c r="H24" s="57">
        <v>66867828</v>
      </c>
      <c r="I24" s="57">
        <v>-636468790</v>
      </c>
      <c r="J24" s="57">
        <v>358950</v>
      </c>
      <c r="K24" s="57">
        <v>-1120048</v>
      </c>
      <c r="L24" s="57">
        <v>-570362060</v>
      </c>
      <c r="M24" s="57">
        <v>38725562</v>
      </c>
      <c r="N24" s="57">
        <v>-82076866</v>
      </c>
      <c r="O24" s="57">
        <v>-613713364</v>
      </c>
      <c r="P24" s="57">
        <v>2397741149</v>
      </c>
      <c r="Q24" s="57">
        <v>4568215498</v>
      </c>
      <c r="R24" s="57">
        <v>643549844</v>
      </c>
      <c r="S24" s="57">
        <v>5211765342</v>
      </c>
    </row>
    <row r="25" spans="2:20">
      <c r="B25" s="6"/>
      <c r="C25" s="6"/>
      <c r="D25" s="6" t="s">
        <v>341</v>
      </c>
      <c r="E25" s="14">
        <f>+[1]PASIVOS!D37-E24</f>
        <v>0</v>
      </c>
      <c r="F25" s="14">
        <f>+[1]PASIVOS!D39-F24</f>
        <v>0</v>
      </c>
      <c r="G25" s="14">
        <f>+[1]PASIVOS!D40-G24</f>
        <v>0</v>
      </c>
      <c r="H25" s="14">
        <f>+'[2]Edo Cbio Patrimonio'!K22-H24</f>
        <v>0</v>
      </c>
      <c r="I25" s="14">
        <f>+'[2]Edo Cbio Patrimonio'!L22-I24</f>
        <v>0</v>
      </c>
      <c r="J25" s="14">
        <f>+'[2]Edo Cbio Patrimonio'!M22-J24</f>
        <v>0</v>
      </c>
      <c r="K25" s="14">
        <f>+'[2]Edo Cbio Patrimonio'!N22-K24</f>
        <v>0</v>
      </c>
      <c r="L25" s="15"/>
      <c r="M25" s="6"/>
      <c r="N25" s="6"/>
      <c r="O25" s="149">
        <f>+[1]PASIVOS!D41-O24</f>
        <v>0</v>
      </c>
      <c r="P25" s="149">
        <f>+[1]PASIVOS!D38-P24</f>
        <v>0</v>
      </c>
      <c r="Q25" s="149">
        <f>+[1]PASIVOS!D42-Q24</f>
        <v>0</v>
      </c>
      <c r="R25" s="149">
        <f>+[1]PASIVOS!D43-R24</f>
        <v>0</v>
      </c>
      <c r="S25" s="149">
        <f>+[1]PASIVOS!D44-S24</f>
        <v>0</v>
      </c>
    </row>
    <row r="26" spans="2:20">
      <c r="B26" s="6"/>
      <c r="C26" s="6"/>
      <c r="D26" s="6"/>
      <c r="E26" s="14">
        <f>+'[2]Edo Cbio Patrimonio'!G$22-E24</f>
        <v>0</v>
      </c>
      <c r="F26" s="14">
        <f>+'[2]Edo Cbio Patrimonio'!H$22-F24</f>
        <v>0</v>
      </c>
      <c r="G26" s="14">
        <f>+'[2]Edo Cbio Patrimonio'!I$22-G24</f>
        <v>0</v>
      </c>
      <c r="H26" s="14">
        <f>+'[2]Edo Cbio Patrimonio'!K$22-H24</f>
        <v>0</v>
      </c>
      <c r="I26" s="14">
        <f>+'[2]Edo Cbio Patrimonio'!L$22-I24</f>
        <v>0</v>
      </c>
      <c r="J26" s="14">
        <f>+'[2]Edo Cbio Patrimonio'!M$22-J24</f>
        <v>0</v>
      </c>
      <c r="K26" s="14">
        <f>+'[2]Edo Cbio Patrimonio'!N$22-K24</f>
        <v>0</v>
      </c>
      <c r="L26" s="14"/>
      <c r="M26" s="14">
        <f>+'[2]Edo Cbio Patrimonio'!$O$22-M24</f>
        <v>0</v>
      </c>
      <c r="N26" s="14">
        <f>+'[2]Edo Cbio Patrimonio'!Q22-N24</f>
        <v>0</v>
      </c>
      <c r="O26" s="14">
        <f>+'[2]Edo Cbio Patrimonio'!R22-O24</f>
        <v>0</v>
      </c>
      <c r="P26" s="14">
        <f>+'[2]Edo Cbio Patrimonio'!S22-P24</f>
        <v>0</v>
      </c>
      <c r="Q26" s="14">
        <f>+'[2]Edo Cbio Patrimonio'!T22-Q24</f>
        <v>0</v>
      </c>
      <c r="R26" s="14">
        <f>+'[2]Edo Cbio Patrimonio'!U22-R24</f>
        <v>0</v>
      </c>
      <c r="S26" s="14">
        <f>+'[2]Edo Cbio Patrimonio'!V22-S24</f>
        <v>0</v>
      </c>
    </row>
    <row r="27" spans="2:20">
      <c r="B27" s="4"/>
      <c r="Q27" s="14"/>
      <c r="R27" s="14"/>
      <c r="S27" s="14"/>
    </row>
    <row r="28" spans="2:20" ht="37.5" customHeight="1">
      <c r="B28" s="4" t="str">
        <f>+B2</f>
        <v xml:space="preserve">ESTADO CONSOLIDADO DE CAMBIOS EN EL PATRIMONIO </v>
      </c>
      <c r="O28" s="3"/>
      <c r="P28" s="16">
        <f>+[1]RESULTADO!D38-P15</f>
        <v>0</v>
      </c>
      <c r="Q28" s="14"/>
      <c r="R28" s="3"/>
      <c r="S28" s="3"/>
    </row>
    <row r="29" spans="2:20" ht="37.5" customHeight="1">
      <c r="B29" s="4" t="s">
        <v>342</v>
      </c>
      <c r="K29" s="5"/>
      <c r="L29" s="5"/>
      <c r="N29" s="3"/>
      <c r="P29" s="3"/>
    </row>
    <row r="30" spans="2:20" ht="37.5" customHeight="1">
      <c r="B30" s="4" t="s">
        <v>44</v>
      </c>
    </row>
    <row r="31" spans="2:20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2:20" ht="12.75" customHeight="1">
      <c r="B32" s="178" t="s">
        <v>173</v>
      </c>
      <c r="C32" s="179"/>
      <c r="D32" s="180"/>
      <c r="E32" s="173" t="s">
        <v>193</v>
      </c>
      <c r="F32" s="173" t="s">
        <v>175</v>
      </c>
      <c r="G32" s="173" t="s">
        <v>145</v>
      </c>
      <c r="H32" s="13"/>
      <c r="I32" s="175" t="s">
        <v>176</v>
      </c>
      <c r="J32" s="175"/>
      <c r="K32" s="175"/>
      <c r="L32" s="175"/>
      <c r="M32" s="175"/>
      <c r="N32" s="175"/>
      <c r="O32" s="176"/>
      <c r="P32" s="173" t="s">
        <v>177</v>
      </c>
      <c r="Q32" s="173" t="s">
        <v>88</v>
      </c>
      <c r="R32" s="173" t="s">
        <v>89</v>
      </c>
      <c r="S32" s="173" t="s">
        <v>178</v>
      </c>
    </row>
    <row r="33" spans="2:19">
      <c r="B33" s="181"/>
      <c r="C33" s="182"/>
      <c r="D33" s="183"/>
      <c r="E33" s="177"/>
      <c r="F33" s="177"/>
      <c r="G33" s="177"/>
      <c r="H33" s="173" t="s">
        <v>179</v>
      </c>
      <c r="I33" s="173" t="s">
        <v>180</v>
      </c>
      <c r="J33" s="173" t="s">
        <v>181</v>
      </c>
      <c r="K33" s="173" t="s">
        <v>182</v>
      </c>
      <c r="L33" s="173" t="s">
        <v>183</v>
      </c>
      <c r="M33" s="173" t="s">
        <v>184</v>
      </c>
      <c r="N33" s="173" t="s">
        <v>185</v>
      </c>
      <c r="O33" s="173" t="s">
        <v>186</v>
      </c>
      <c r="P33" s="177"/>
      <c r="Q33" s="177"/>
      <c r="R33" s="177"/>
      <c r="S33" s="177"/>
    </row>
    <row r="34" spans="2:19">
      <c r="B34" s="184"/>
      <c r="C34" s="185"/>
      <c r="D34" s="186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</row>
    <row r="35" spans="2:19" s="36" customFormat="1" ht="21" customHeight="1">
      <c r="B35" s="163" t="s">
        <v>259</v>
      </c>
      <c r="C35" s="164"/>
      <c r="D35" s="165"/>
      <c r="E35" s="63">
        <v>2380288909</v>
      </c>
      <c r="F35" s="63">
        <v>459360260</v>
      </c>
      <c r="G35" s="63">
        <v>-37606991</v>
      </c>
      <c r="H35" s="63">
        <v>65413824</v>
      </c>
      <c r="I35" s="63">
        <v>-1172053267</v>
      </c>
      <c r="J35" s="63">
        <v>-1708506</v>
      </c>
      <c r="K35" s="63">
        <v>-1120048</v>
      </c>
      <c r="L35" s="57">
        <v>-1109467997</v>
      </c>
      <c r="M35" s="63">
        <v>33898466</v>
      </c>
      <c r="N35" s="63">
        <v>-134792928</v>
      </c>
      <c r="O35" s="57">
        <v>-1210362459</v>
      </c>
      <c r="P35" s="63">
        <v>2078932098</v>
      </c>
      <c r="Q35" s="57">
        <v>3670611817</v>
      </c>
      <c r="R35" s="63">
        <v>607015945</v>
      </c>
      <c r="S35" s="57">
        <v>4277627762</v>
      </c>
    </row>
    <row r="36" spans="2:19">
      <c r="B36" s="168" t="s">
        <v>343</v>
      </c>
      <c r="C36" s="170"/>
      <c r="D36" s="169"/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57"/>
      <c r="M36" s="63">
        <v>0</v>
      </c>
      <c r="N36" s="63">
        <v>0</v>
      </c>
      <c r="O36" s="57">
        <v>0</v>
      </c>
      <c r="P36" s="63">
        <v>0</v>
      </c>
      <c r="Q36" s="57">
        <v>0</v>
      </c>
      <c r="R36" s="63">
        <v>0</v>
      </c>
      <c r="S36" s="146">
        <v>0</v>
      </c>
    </row>
    <row r="37" spans="2:19">
      <c r="B37" s="57"/>
      <c r="C37" s="171" t="s">
        <v>187</v>
      </c>
      <c r="D37" s="172"/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146">
        <v>0</v>
      </c>
    </row>
    <row r="38" spans="2:19">
      <c r="B38" s="163" t="s">
        <v>339</v>
      </c>
      <c r="C38" s="164"/>
      <c r="D38" s="165"/>
      <c r="E38" s="57">
        <v>2380288909</v>
      </c>
      <c r="F38" s="57">
        <v>459360260</v>
      </c>
      <c r="G38" s="57">
        <v>-37606991</v>
      </c>
      <c r="H38" s="57">
        <v>65413824</v>
      </c>
      <c r="I38" s="57">
        <v>-1172053267</v>
      </c>
      <c r="J38" s="57">
        <v>-1708506</v>
      </c>
      <c r="K38" s="57">
        <v>-1120048</v>
      </c>
      <c r="L38" s="57">
        <v>-1109467997</v>
      </c>
      <c r="M38" s="57">
        <v>33898466</v>
      </c>
      <c r="N38" s="57">
        <v>-134792928</v>
      </c>
      <c r="O38" s="57">
        <v>-1210362459</v>
      </c>
      <c r="P38" s="57">
        <v>2078932098</v>
      </c>
      <c r="Q38" s="57">
        <v>3670611817</v>
      </c>
      <c r="R38" s="57">
        <v>607015945</v>
      </c>
      <c r="S38" s="57">
        <v>4277627762</v>
      </c>
    </row>
    <row r="39" spans="2:19">
      <c r="B39" s="57" t="s">
        <v>188</v>
      </c>
      <c r="C39" s="57"/>
      <c r="D39" s="57"/>
      <c r="E39" s="8"/>
      <c r="F39" s="8"/>
      <c r="G39" s="8"/>
      <c r="H39" s="8"/>
      <c r="I39" s="8"/>
      <c r="J39" s="8"/>
      <c r="K39" s="8"/>
      <c r="L39" s="57"/>
      <c r="M39" s="8"/>
      <c r="N39" s="8"/>
      <c r="O39" s="8"/>
      <c r="P39" s="8"/>
      <c r="Q39" s="8"/>
      <c r="R39" s="8"/>
      <c r="S39" s="8"/>
    </row>
    <row r="40" spans="2:19">
      <c r="B40" s="57"/>
      <c r="C40" s="57" t="s">
        <v>189</v>
      </c>
      <c r="D40" s="57"/>
      <c r="E40" s="8"/>
      <c r="F40" s="8"/>
      <c r="G40" s="8"/>
      <c r="H40" s="8"/>
      <c r="I40" s="8"/>
      <c r="J40" s="8"/>
      <c r="K40" s="8"/>
      <c r="L40" s="57"/>
      <c r="M40" s="8"/>
      <c r="N40" s="8"/>
      <c r="O40" s="8"/>
      <c r="P40" s="8"/>
      <c r="Q40" s="8"/>
      <c r="R40" s="8"/>
      <c r="S40" s="8"/>
    </row>
    <row r="41" spans="2:19">
      <c r="B41" s="57"/>
      <c r="C41" s="10"/>
      <c r="D41" s="11" t="s">
        <v>190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57">
        <v>0</v>
      </c>
      <c r="M41" s="63">
        <v>0</v>
      </c>
      <c r="N41" s="63">
        <v>0</v>
      </c>
      <c r="O41" s="57">
        <v>0</v>
      </c>
      <c r="P41" s="63">
        <v>-22620481</v>
      </c>
      <c r="Q41" s="57">
        <v>-22620481</v>
      </c>
      <c r="R41" s="63">
        <v>22019318</v>
      </c>
      <c r="S41" s="57">
        <v>-601163</v>
      </c>
    </row>
    <row r="42" spans="2:19">
      <c r="B42" s="57"/>
      <c r="C42" s="10"/>
      <c r="D42" s="11" t="s">
        <v>159</v>
      </c>
      <c r="E42" s="63">
        <v>0</v>
      </c>
      <c r="F42" s="63">
        <v>0</v>
      </c>
      <c r="G42" s="63">
        <v>0</v>
      </c>
      <c r="H42" s="63">
        <v>0</v>
      </c>
      <c r="I42" s="63">
        <v>710571408</v>
      </c>
      <c r="J42" s="63">
        <v>-5607944</v>
      </c>
      <c r="K42" s="63">
        <v>0</v>
      </c>
      <c r="L42" s="57">
        <v>704963464</v>
      </c>
      <c r="M42" s="63">
        <v>0</v>
      </c>
      <c r="N42" s="63">
        <v>0</v>
      </c>
      <c r="O42" s="57">
        <v>704963464</v>
      </c>
      <c r="P42" s="63">
        <v>0</v>
      </c>
      <c r="Q42" s="57">
        <v>704963464</v>
      </c>
      <c r="R42" s="63">
        <v>9207785</v>
      </c>
      <c r="S42" s="57">
        <v>714171249</v>
      </c>
    </row>
    <row r="43" spans="2:19">
      <c r="B43" s="57"/>
      <c r="C43" s="57" t="s">
        <v>189</v>
      </c>
      <c r="D43" s="57"/>
      <c r="E43" s="57">
        <v>0</v>
      </c>
      <c r="F43" s="57">
        <v>0</v>
      </c>
      <c r="G43" s="57">
        <v>0</v>
      </c>
      <c r="H43" s="57">
        <v>0</v>
      </c>
      <c r="I43" s="57">
        <v>710571408</v>
      </c>
      <c r="J43" s="57">
        <v>-5607944</v>
      </c>
      <c r="K43" s="57">
        <v>0</v>
      </c>
      <c r="L43" s="57">
        <v>704963464</v>
      </c>
      <c r="M43" s="57">
        <v>0</v>
      </c>
      <c r="N43" s="57">
        <v>0</v>
      </c>
      <c r="O43" s="57">
        <v>704963464</v>
      </c>
      <c r="P43" s="57">
        <v>-22620481</v>
      </c>
      <c r="Q43" s="57">
        <v>682342983</v>
      </c>
      <c r="R43" s="57">
        <v>31227103</v>
      </c>
      <c r="S43" s="57">
        <v>713570086</v>
      </c>
    </row>
    <row r="44" spans="2:19">
      <c r="B44" s="57"/>
      <c r="C44" s="166" t="s">
        <v>40</v>
      </c>
      <c r="D44" s="167"/>
      <c r="E44" s="63">
        <v>0</v>
      </c>
      <c r="F44" s="63">
        <v>0</v>
      </c>
      <c r="G44" s="63">
        <v>-2084310</v>
      </c>
      <c r="H44" s="63">
        <v>0</v>
      </c>
      <c r="I44" s="63">
        <v>0</v>
      </c>
      <c r="J44" s="63">
        <v>0</v>
      </c>
      <c r="K44" s="63">
        <v>0</v>
      </c>
      <c r="L44" s="57"/>
      <c r="M44" s="63">
        <v>0</v>
      </c>
      <c r="N44" s="63">
        <v>0</v>
      </c>
      <c r="O44" s="57"/>
      <c r="P44" s="63">
        <v>0</v>
      </c>
      <c r="Q44" s="57">
        <v>-2084310</v>
      </c>
      <c r="R44" s="63">
        <v>0</v>
      </c>
      <c r="S44" s="57">
        <v>-2084310</v>
      </c>
    </row>
    <row r="45" spans="2:19">
      <c r="B45" s="57"/>
      <c r="C45" s="166" t="s">
        <v>152</v>
      </c>
      <c r="D45" s="167"/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57">
        <v>0</v>
      </c>
      <c r="M45" s="63">
        <v>0</v>
      </c>
      <c r="N45" s="63">
        <v>0</v>
      </c>
      <c r="O45" s="57">
        <v>0</v>
      </c>
      <c r="P45" s="63">
        <v>0</v>
      </c>
      <c r="Q45" s="57">
        <v>0</v>
      </c>
      <c r="R45" s="63">
        <v>-4527279</v>
      </c>
      <c r="S45" s="57">
        <v>-4527279</v>
      </c>
    </row>
    <row r="46" spans="2:19">
      <c r="B46" s="57"/>
      <c r="C46" s="166" t="s">
        <v>239</v>
      </c>
      <c r="D46" s="167"/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57">
        <v>0</v>
      </c>
      <c r="M46" s="63">
        <v>0</v>
      </c>
      <c r="N46" s="63">
        <v>-23730196</v>
      </c>
      <c r="O46" s="57">
        <v>-23730196</v>
      </c>
      <c r="P46" s="63">
        <v>0</v>
      </c>
      <c r="Q46" s="57">
        <v>-23730196</v>
      </c>
      <c r="R46" s="63">
        <v>0</v>
      </c>
      <c r="S46" s="57">
        <v>-23730196</v>
      </c>
    </row>
    <row r="47" spans="2:19">
      <c r="B47" s="57"/>
      <c r="C47" s="166" t="str">
        <f>+C21</f>
        <v xml:space="preserve">Incrementos (disminuciones) por otros cambios, patrimonio </v>
      </c>
      <c r="D47" s="167"/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57">
        <v>0</v>
      </c>
      <c r="M47" s="63">
        <v>1901314</v>
      </c>
      <c r="N47" s="63">
        <v>0</v>
      </c>
      <c r="O47" s="57">
        <v>1901314</v>
      </c>
      <c r="P47" s="63">
        <v>0</v>
      </c>
      <c r="Q47" s="57">
        <v>1901314</v>
      </c>
      <c r="R47" s="63">
        <v>0</v>
      </c>
      <c r="S47" s="57">
        <v>1901314</v>
      </c>
    </row>
    <row r="48" spans="2:19">
      <c r="B48" s="57"/>
      <c r="C48" s="168" t="str">
        <f>+C22</f>
        <v>Incremento (disminución) por cambios en las participaciones en la propiedad de subsidiarias que no dan lugar a pérdida de control</v>
      </c>
      <c r="D48" s="169"/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57">
        <v>0</v>
      </c>
      <c r="M48" s="63">
        <v>0</v>
      </c>
      <c r="N48" s="63">
        <v>-1677206</v>
      </c>
      <c r="O48" s="57">
        <v>-1677206</v>
      </c>
      <c r="P48" s="63">
        <v>0</v>
      </c>
      <c r="Q48" s="57">
        <v>-1677206</v>
      </c>
      <c r="R48" s="63">
        <v>0</v>
      </c>
      <c r="S48" s="57">
        <v>-1677206</v>
      </c>
    </row>
    <row r="49" spans="2:19">
      <c r="B49" s="163" t="s">
        <v>192</v>
      </c>
      <c r="C49" s="164"/>
      <c r="D49" s="165"/>
      <c r="E49" s="57">
        <v>0</v>
      </c>
      <c r="F49" s="57">
        <v>0</v>
      </c>
      <c r="G49" s="57">
        <v>-2084310</v>
      </c>
      <c r="H49" s="57">
        <v>0</v>
      </c>
      <c r="I49" s="57">
        <v>710571408</v>
      </c>
      <c r="J49" s="57">
        <v>-5607944</v>
      </c>
      <c r="K49" s="57">
        <v>0</v>
      </c>
      <c r="L49" s="57">
        <v>704963464</v>
      </c>
      <c r="M49" s="57">
        <v>1901314</v>
      </c>
      <c r="N49" s="57">
        <v>-25407402</v>
      </c>
      <c r="O49" s="57">
        <v>681457376</v>
      </c>
      <c r="P49" s="57">
        <v>-22620481</v>
      </c>
      <c r="Q49" s="57">
        <v>656752585</v>
      </c>
      <c r="R49" s="57">
        <v>26699824</v>
      </c>
      <c r="S49" s="57">
        <v>683452409</v>
      </c>
    </row>
    <row r="50" spans="2:19">
      <c r="B50" s="7" t="s">
        <v>344</v>
      </c>
      <c r="C50" s="9"/>
      <c r="D50" s="12"/>
      <c r="E50" s="57">
        <v>2380288909</v>
      </c>
      <c r="F50" s="57">
        <v>459360260</v>
      </c>
      <c r="G50" s="57">
        <v>-39691301</v>
      </c>
      <c r="H50" s="57">
        <v>65413824</v>
      </c>
      <c r="I50" s="57">
        <v>-461481859</v>
      </c>
      <c r="J50" s="57">
        <v>-7316450</v>
      </c>
      <c r="K50" s="57">
        <v>-1120048</v>
      </c>
      <c r="L50" s="57">
        <v>-404504533</v>
      </c>
      <c r="M50" s="57">
        <v>35799780</v>
      </c>
      <c r="N50" s="57">
        <v>-160200330</v>
      </c>
      <c r="O50" s="57">
        <v>-528905083</v>
      </c>
      <c r="P50" s="57">
        <v>2056311617</v>
      </c>
      <c r="Q50" s="57">
        <v>4327364402</v>
      </c>
      <c r="R50" s="57">
        <v>633715769</v>
      </c>
      <c r="S50" s="57">
        <v>4961080171</v>
      </c>
    </row>
  </sheetData>
  <mergeCells count="54">
    <mergeCell ref="B10:D10"/>
    <mergeCell ref="B9:D9"/>
    <mergeCell ref="B6:D8"/>
    <mergeCell ref="C11:D11"/>
    <mergeCell ref="B12:D12"/>
    <mergeCell ref="H7:H8"/>
    <mergeCell ref="I7:I8"/>
    <mergeCell ref="J7:J8"/>
    <mergeCell ref="E6:E8"/>
    <mergeCell ref="F6:F8"/>
    <mergeCell ref="G6:G8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C20:D20"/>
    <mergeCell ref="C21:D21"/>
    <mergeCell ref="C22:D22"/>
    <mergeCell ref="C19:D19"/>
    <mergeCell ref="C18:D18"/>
    <mergeCell ref="B23:D23"/>
    <mergeCell ref="B32:D34"/>
    <mergeCell ref="E32:E34"/>
    <mergeCell ref="F32:F34"/>
    <mergeCell ref="G32:G34"/>
    <mergeCell ref="I32:O32"/>
    <mergeCell ref="P32:P34"/>
    <mergeCell ref="Q32:Q34"/>
    <mergeCell ref="R32:R34"/>
    <mergeCell ref="S32:S34"/>
    <mergeCell ref="M33:M34"/>
    <mergeCell ref="N33:N34"/>
    <mergeCell ref="O33:O34"/>
    <mergeCell ref="H33:H34"/>
    <mergeCell ref="I33:I34"/>
    <mergeCell ref="J33:J34"/>
    <mergeCell ref="K33:K34"/>
    <mergeCell ref="L33:L34"/>
    <mergeCell ref="C44:D44"/>
    <mergeCell ref="B38:D38"/>
    <mergeCell ref="B35:D35"/>
    <mergeCell ref="B36:D36"/>
    <mergeCell ref="C37:D37"/>
    <mergeCell ref="B49:D49"/>
    <mergeCell ref="C46:D46"/>
    <mergeCell ref="C47:D47"/>
    <mergeCell ref="C48:D48"/>
    <mergeCell ref="C45:D4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46"/>
  <sheetViews>
    <sheetView showGridLines="0" topLeftCell="A23" zoomScaleNormal="100" workbookViewId="0">
      <selection activeCell="B7" sqref="B7:E46"/>
    </sheetView>
  </sheetViews>
  <sheetFormatPr baseColWidth="10" defaultColWidth="11.42578125" defaultRowHeight="13.5"/>
  <cols>
    <col min="1" max="1" width="1.5703125" style="19" customWidth="1"/>
    <col min="2" max="2" width="66.42578125" style="19" customWidth="1"/>
    <col min="3" max="3" width="6.7109375" style="33" customWidth="1"/>
    <col min="4" max="5" width="18.7109375" style="19" customWidth="1"/>
    <col min="6" max="6" width="3.5703125" style="19" customWidth="1"/>
    <col min="7" max="8" width="11.5703125" style="19" bestFit="1" customWidth="1"/>
    <col min="9" max="15" width="11.42578125" style="19"/>
    <col min="16" max="16" width="14" style="19" bestFit="1" customWidth="1"/>
    <col min="17" max="17" width="12.5703125" style="19" bestFit="1" customWidth="1"/>
    <col min="18" max="16384" width="11.42578125" style="19"/>
  </cols>
  <sheetData>
    <row r="1" spans="2:8" ht="6" customHeight="1">
      <c r="B1" s="21"/>
      <c r="C1" s="29"/>
    </row>
    <row r="2" spans="2:8">
      <c r="B2" s="4" t="s">
        <v>321</v>
      </c>
      <c r="C2" s="29"/>
    </row>
    <row r="3" spans="2:8">
      <c r="B3" s="4" t="s">
        <v>238</v>
      </c>
      <c r="C3" s="29"/>
    </row>
    <row r="4" spans="2:8">
      <c r="B4" s="4" t="str">
        <f>+[1]RESULTADO!B4</f>
        <v>Por los períodos terminados al 31 de marzo de 2025 y 2024 (no auditados)</v>
      </c>
      <c r="C4" s="29"/>
    </row>
    <row r="5" spans="2:8">
      <c r="B5" s="4" t="s">
        <v>44</v>
      </c>
    </row>
    <row r="7" spans="2:8" s="22" customFormat="1">
      <c r="B7" s="34" t="s">
        <v>194</v>
      </c>
      <c r="C7" s="23" t="s">
        <v>31</v>
      </c>
      <c r="D7" s="52">
        <v>45747</v>
      </c>
      <c r="E7" s="52">
        <v>45382</v>
      </c>
    </row>
    <row r="8" spans="2:8" s="22" customFormat="1">
      <c r="B8" s="35"/>
      <c r="C8" s="24"/>
      <c r="D8" s="51" t="s">
        <v>30</v>
      </c>
      <c r="E8" s="51" t="s">
        <v>30</v>
      </c>
    </row>
    <row r="9" spans="2:8" s="22" customFormat="1">
      <c r="B9" s="37"/>
      <c r="C9" s="37"/>
      <c r="D9" s="38"/>
      <c r="E9" s="38"/>
    </row>
    <row r="10" spans="2:8" s="22" customFormat="1">
      <c r="B10" s="190" t="s">
        <v>37</v>
      </c>
      <c r="C10" s="191"/>
      <c r="D10" s="191"/>
      <c r="E10" s="192"/>
    </row>
    <row r="11" spans="2:8" s="22" customFormat="1">
      <c r="B11" s="190" t="s">
        <v>195</v>
      </c>
      <c r="C11" s="191"/>
      <c r="D11" s="191"/>
      <c r="E11" s="192"/>
    </row>
    <row r="12" spans="2:8">
      <c r="B12" s="88" t="s">
        <v>196</v>
      </c>
      <c r="C12" s="150"/>
      <c r="D12" s="90">
        <v>4818492370</v>
      </c>
      <c r="E12" s="90">
        <v>4632139026</v>
      </c>
    </row>
    <row r="13" spans="2:8" ht="12.75" customHeight="1">
      <c r="B13" s="151" t="s">
        <v>197</v>
      </c>
      <c r="C13" s="112"/>
      <c r="D13" s="90">
        <v>7595736</v>
      </c>
      <c r="E13" s="90">
        <v>8427567</v>
      </c>
      <c r="G13" s="73"/>
      <c r="H13" s="73"/>
    </row>
    <row r="14" spans="2:8" ht="12.75" customHeight="1">
      <c r="B14" s="190" t="s">
        <v>198</v>
      </c>
      <c r="C14" s="191"/>
      <c r="D14" s="191"/>
      <c r="E14" s="192"/>
      <c r="G14" s="73"/>
      <c r="H14" s="73"/>
    </row>
    <row r="15" spans="2:8" ht="12.75" customHeight="1">
      <c r="B15" s="152" t="s">
        <v>199</v>
      </c>
      <c r="C15" s="104"/>
      <c r="D15" s="90">
        <v>-3978464698</v>
      </c>
      <c r="E15" s="90">
        <v>-3762310024</v>
      </c>
      <c r="G15" s="73"/>
      <c r="H15" s="73"/>
    </row>
    <row r="16" spans="2:8" ht="12.75" customHeight="1">
      <c r="B16" s="88" t="s">
        <v>200</v>
      </c>
      <c r="C16" s="105"/>
      <c r="D16" s="90">
        <v>-572837673</v>
      </c>
      <c r="E16" s="90">
        <v>-560837300</v>
      </c>
    </row>
    <row r="17" spans="2:5" ht="12.75" customHeight="1">
      <c r="B17" s="88" t="s">
        <v>201</v>
      </c>
      <c r="C17" s="105"/>
      <c r="D17" s="90">
        <v>-188353408</v>
      </c>
      <c r="E17" s="90">
        <v>-179440148</v>
      </c>
    </row>
    <row r="18" spans="2:5" ht="12.75" customHeight="1">
      <c r="B18" s="153" t="s">
        <v>202</v>
      </c>
      <c r="C18" s="154"/>
      <c r="D18" s="155">
        <v>86432327</v>
      </c>
      <c r="E18" s="155">
        <v>137979121</v>
      </c>
    </row>
    <row r="19" spans="2:5" ht="12.75" customHeight="1">
      <c r="B19" s="88" t="s">
        <v>203</v>
      </c>
      <c r="C19" s="105"/>
      <c r="D19" s="90">
        <v>-51718026</v>
      </c>
      <c r="E19" s="90">
        <v>-49592467</v>
      </c>
    </row>
    <row r="20" spans="2:5" ht="12.75" customHeight="1">
      <c r="B20" s="88" t="s">
        <v>204</v>
      </c>
      <c r="C20" s="156"/>
      <c r="D20" s="90">
        <v>1714759</v>
      </c>
      <c r="E20" s="90">
        <v>170857</v>
      </c>
    </row>
    <row r="21" spans="2:5" ht="12.75" customHeight="1">
      <c r="B21" s="153" t="s">
        <v>37</v>
      </c>
      <c r="C21" s="154"/>
      <c r="D21" s="155">
        <v>36429060</v>
      </c>
      <c r="E21" s="155">
        <v>88557511</v>
      </c>
    </row>
    <row r="22" spans="2:5" ht="12.75" customHeight="1">
      <c r="B22" s="84" t="s">
        <v>74</v>
      </c>
      <c r="C22" s="157"/>
      <c r="D22" s="157"/>
      <c r="E22" s="158"/>
    </row>
    <row r="23" spans="2:5" ht="12.75" customHeight="1">
      <c r="B23" s="93" t="s">
        <v>345</v>
      </c>
      <c r="C23" s="105"/>
      <c r="D23" s="90">
        <v>-121695703</v>
      </c>
      <c r="E23" s="90">
        <v>0</v>
      </c>
    </row>
    <row r="24" spans="2:5" ht="12.75" customHeight="1">
      <c r="B24" s="88" t="s">
        <v>301</v>
      </c>
      <c r="C24" s="105"/>
      <c r="D24" s="63">
        <v>57747</v>
      </c>
      <c r="E24" s="90">
        <v>0</v>
      </c>
    </row>
    <row r="25" spans="2:5" ht="12.75" customHeight="1">
      <c r="B25" s="88" t="s">
        <v>302</v>
      </c>
      <c r="C25" s="105"/>
      <c r="D25" s="90">
        <v>-94943610</v>
      </c>
      <c r="E25" s="90">
        <v>-78841710</v>
      </c>
    </row>
    <row r="26" spans="2:5" ht="12.75" customHeight="1">
      <c r="B26" s="88" t="s">
        <v>205</v>
      </c>
      <c r="C26" s="105"/>
      <c r="D26" s="90">
        <v>-9383646</v>
      </c>
      <c r="E26" s="90">
        <v>-21784235</v>
      </c>
    </row>
    <row r="27" spans="2:5" ht="12.75" customHeight="1">
      <c r="B27" s="88" t="s">
        <v>206</v>
      </c>
      <c r="C27" s="105"/>
      <c r="D27" s="90">
        <v>4843337</v>
      </c>
      <c r="E27" s="90">
        <v>17387735</v>
      </c>
    </row>
    <row r="28" spans="2:5" ht="12.75" customHeight="1">
      <c r="B28" s="88" t="s">
        <v>207</v>
      </c>
      <c r="C28" s="105"/>
      <c r="D28" s="90">
        <v>11250534</v>
      </c>
      <c r="E28" s="90">
        <v>45010081</v>
      </c>
    </row>
    <row r="29" spans="2:5" ht="12.75" customHeight="1">
      <c r="B29" s="88" t="s">
        <v>208</v>
      </c>
      <c r="C29" s="156"/>
      <c r="D29" s="90">
        <v>102570482</v>
      </c>
      <c r="E29" s="90">
        <v>99126619</v>
      </c>
    </row>
    <row r="30" spans="2:5" ht="12.75" customHeight="1">
      <c r="B30" s="153" t="s">
        <v>74</v>
      </c>
      <c r="C30" s="154"/>
      <c r="D30" s="57">
        <v>-107300859</v>
      </c>
      <c r="E30" s="57">
        <v>60898490</v>
      </c>
    </row>
    <row r="31" spans="2:5">
      <c r="B31" s="84" t="s">
        <v>41</v>
      </c>
      <c r="C31" s="157"/>
      <c r="D31" s="157"/>
      <c r="E31" s="158"/>
    </row>
    <row r="32" spans="2:5">
      <c r="B32" s="88" t="s">
        <v>252</v>
      </c>
      <c r="C32" s="159"/>
      <c r="D32" s="90">
        <v>-13371286</v>
      </c>
      <c r="E32" s="90">
        <v>-2084310</v>
      </c>
    </row>
    <row r="33" spans="2:5">
      <c r="B33" s="155" t="s">
        <v>63</v>
      </c>
      <c r="C33" s="154"/>
      <c r="D33" s="155">
        <v>52050512</v>
      </c>
      <c r="E33" s="155">
        <v>346846416</v>
      </c>
    </row>
    <row r="34" spans="2:5">
      <c r="B34" s="88" t="s">
        <v>253</v>
      </c>
      <c r="C34" s="159"/>
      <c r="D34" s="90">
        <v>0</v>
      </c>
      <c r="E34" s="90">
        <v>298166003</v>
      </c>
    </row>
    <row r="35" spans="2:5">
      <c r="B35" s="88" t="s">
        <v>209</v>
      </c>
      <c r="C35" s="159"/>
      <c r="D35" s="90">
        <v>52050512</v>
      </c>
      <c r="E35" s="90">
        <v>48680413</v>
      </c>
    </row>
    <row r="36" spans="2:5">
      <c r="B36" s="88" t="s">
        <v>210</v>
      </c>
      <c r="C36" s="159"/>
      <c r="D36" s="90">
        <v>-17092669</v>
      </c>
      <c r="E36" s="90">
        <v>-321346996</v>
      </c>
    </row>
    <row r="37" spans="2:5">
      <c r="B37" s="88" t="s">
        <v>211</v>
      </c>
      <c r="C37" s="159"/>
      <c r="D37" s="90">
        <v>-69844666</v>
      </c>
      <c r="E37" s="90">
        <v>-66411227</v>
      </c>
    </row>
    <row r="38" spans="2:5">
      <c r="B38" s="88" t="s">
        <v>212</v>
      </c>
      <c r="C38" s="159"/>
      <c r="D38" s="90">
        <v>-55703484</v>
      </c>
      <c r="E38" s="90">
        <v>-60944897</v>
      </c>
    </row>
    <row r="39" spans="2:5" ht="15.75">
      <c r="B39" s="88" t="s">
        <v>213</v>
      </c>
      <c r="C39" s="156"/>
      <c r="D39" s="90">
        <v>-21308343</v>
      </c>
      <c r="E39" s="90">
        <v>-7266158</v>
      </c>
    </row>
    <row r="40" spans="2:5">
      <c r="B40" s="160" t="s">
        <v>41</v>
      </c>
      <c r="C40" s="154"/>
      <c r="D40" s="155">
        <v>-125269936</v>
      </c>
      <c r="E40" s="155">
        <v>-111207172</v>
      </c>
    </row>
    <row r="41" spans="2:5" ht="26.25">
      <c r="B41" s="160" t="s">
        <v>214</v>
      </c>
      <c r="C41" s="154"/>
      <c r="D41" s="57">
        <v>-196141735</v>
      </c>
      <c r="E41" s="57">
        <v>38248829</v>
      </c>
    </row>
    <row r="42" spans="2:5">
      <c r="B42" s="187" t="s">
        <v>215</v>
      </c>
      <c r="C42" s="188"/>
      <c r="D42" s="188"/>
      <c r="E42" s="189"/>
    </row>
    <row r="43" spans="2:5">
      <c r="B43" s="88" t="s">
        <v>215</v>
      </c>
      <c r="C43" s="105"/>
      <c r="D43" s="90">
        <v>-27707193</v>
      </c>
      <c r="E43" s="90">
        <v>43551625</v>
      </c>
    </row>
    <row r="44" spans="2:5">
      <c r="B44" s="153" t="s">
        <v>216</v>
      </c>
      <c r="C44" s="154"/>
      <c r="D44" s="57">
        <v>-223848928</v>
      </c>
      <c r="E44" s="57">
        <v>81800454</v>
      </c>
    </row>
    <row r="45" spans="2:5">
      <c r="B45" s="88" t="s">
        <v>217</v>
      </c>
      <c r="C45" s="105">
        <f>+'[1]NOTA 5'!F1</f>
        <v>5</v>
      </c>
      <c r="D45" s="90">
        <v>742644469</v>
      </c>
      <c r="E45" s="90">
        <v>483125584</v>
      </c>
    </row>
    <row r="46" spans="2:5">
      <c r="B46" s="88" t="s">
        <v>218</v>
      </c>
      <c r="C46" s="105">
        <v>5</v>
      </c>
      <c r="D46" s="90">
        <v>518795541</v>
      </c>
      <c r="E46" s="90">
        <v>564926038</v>
      </c>
    </row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4"/>
  <sheetViews>
    <sheetView showGridLines="0" zoomScale="110" zoomScaleNormal="110" workbookViewId="0">
      <selection activeCell="B4" sqref="B4:F14"/>
    </sheetView>
  </sheetViews>
  <sheetFormatPr baseColWidth="10" defaultColWidth="11.42578125" defaultRowHeight="13.5"/>
  <cols>
    <col min="1" max="1" width="1.7109375" style="19" customWidth="1"/>
    <col min="2" max="2" width="42.7109375" style="19" customWidth="1"/>
    <col min="3" max="6" width="19.85546875" style="19" customWidth="1"/>
    <col min="7" max="16384" width="11.42578125" style="19"/>
  </cols>
  <sheetData>
    <row r="1" spans="2:6" ht="5.0999999999999996" customHeight="1"/>
    <row r="2" spans="2:6" ht="18.75">
      <c r="B2" s="39" t="s">
        <v>244</v>
      </c>
      <c r="C2" s="41"/>
      <c r="F2" s="46"/>
    </row>
    <row r="3" spans="2:6" ht="6" customHeight="1">
      <c r="C3" s="22"/>
    </row>
    <row r="4" spans="2:6" s="22" customFormat="1">
      <c r="B4" s="193" t="s">
        <v>46</v>
      </c>
      <c r="C4" s="196" t="s">
        <v>346</v>
      </c>
      <c r="D4" s="197"/>
      <c r="E4" s="196" t="s">
        <v>322</v>
      </c>
      <c r="F4" s="197"/>
    </row>
    <row r="5" spans="2:6" s="22" customFormat="1">
      <c r="B5" s="194"/>
      <c r="C5" s="42" t="s">
        <v>47</v>
      </c>
      <c r="D5" s="42" t="s">
        <v>48</v>
      </c>
      <c r="E5" s="42" t="s">
        <v>47</v>
      </c>
      <c r="F5" s="42" t="s">
        <v>48</v>
      </c>
    </row>
    <row r="6" spans="2:6" s="22" customFormat="1">
      <c r="B6" s="195"/>
      <c r="C6" s="25" t="s">
        <v>30</v>
      </c>
      <c r="D6" s="25" t="s">
        <v>30</v>
      </c>
      <c r="E6" s="25" t="s">
        <v>30</v>
      </c>
      <c r="F6" s="25" t="s">
        <v>30</v>
      </c>
    </row>
    <row r="7" spans="2:6">
      <c r="B7" s="47" t="s">
        <v>106</v>
      </c>
      <c r="C7" s="26">
        <v>278193467</v>
      </c>
      <c r="D7" s="26">
        <v>651653555</v>
      </c>
      <c r="E7" s="26">
        <v>136131895</v>
      </c>
      <c r="F7" s="26">
        <v>799771225</v>
      </c>
    </row>
    <row r="8" spans="2:6">
      <c r="B8" s="47" t="s">
        <v>49</v>
      </c>
      <c r="C8" s="26">
        <v>88184231</v>
      </c>
      <c r="D8" s="26">
        <v>3123289857</v>
      </c>
      <c r="E8" s="26">
        <v>88914622</v>
      </c>
      <c r="F8" s="26">
        <v>3194317318</v>
      </c>
    </row>
    <row r="9" spans="2:6">
      <c r="B9" s="47" t="s">
        <v>108</v>
      </c>
      <c r="C9" s="26">
        <v>447154</v>
      </c>
      <c r="D9" s="26">
        <v>0</v>
      </c>
      <c r="E9" s="26">
        <v>774720</v>
      </c>
      <c r="F9" s="26">
        <v>0</v>
      </c>
    </row>
    <row r="10" spans="2:6">
      <c r="B10" s="47" t="s">
        <v>117</v>
      </c>
      <c r="C10" s="26">
        <v>0</v>
      </c>
      <c r="D10" s="26">
        <v>622102</v>
      </c>
      <c r="E10" s="26">
        <v>0</v>
      </c>
      <c r="F10" s="26">
        <v>956277</v>
      </c>
    </row>
    <row r="11" spans="2:6">
      <c r="B11" s="48" t="s">
        <v>240</v>
      </c>
      <c r="C11" s="26">
        <v>0</v>
      </c>
      <c r="D11" s="26">
        <v>15076841</v>
      </c>
      <c r="E11" s="26">
        <v>0</v>
      </c>
      <c r="F11" s="26">
        <v>14210549</v>
      </c>
    </row>
    <row r="12" spans="2:6">
      <c r="B12" s="48" t="s">
        <v>241</v>
      </c>
      <c r="C12" s="26">
        <v>225558292</v>
      </c>
      <c r="D12" s="26">
        <v>0</v>
      </c>
      <c r="E12" s="26">
        <v>244921617</v>
      </c>
      <c r="F12" s="26">
        <v>0</v>
      </c>
    </row>
    <row r="13" spans="2:6">
      <c r="B13" s="47" t="s">
        <v>107</v>
      </c>
      <c r="C13" s="26">
        <v>0</v>
      </c>
      <c r="D13" s="26">
        <v>327814</v>
      </c>
      <c r="E13" s="26">
        <v>0</v>
      </c>
      <c r="F13" s="26">
        <v>0</v>
      </c>
    </row>
    <row r="14" spans="2:6">
      <c r="B14" s="44" t="s">
        <v>38</v>
      </c>
      <c r="C14" s="27">
        <v>592383144</v>
      </c>
      <c r="D14" s="27">
        <v>3790970169</v>
      </c>
      <c r="E14" s="27">
        <v>470742854</v>
      </c>
      <c r="F14" s="27">
        <v>4009255369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33"/>
  <sheetViews>
    <sheetView showGridLines="0" tabSelected="1" zoomScaleNormal="100" workbookViewId="0">
      <pane xSplit="4" ySplit="5" topLeftCell="F6" activePane="bottomRight" state="frozen"/>
      <selection activeCell="H69" sqref="H69"/>
      <selection pane="topRight" activeCell="H69" sqref="H69"/>
      <selection pane="bottomLeft" activeCell="H69" sqref="H69"/>
      <selection pane="bottomRight" sqref="A1:XFD1048576"/>
    </sheetView>
  </sheetViews>
  <sheetFormatPr baseColWidth="10" defaultColWidth="11.42578125" defaultRowHeight="13.5"/>
  <cols>
    <col min="1" max="1" width="1.28515625" style="19" customWidth="1"/>
    <col min="2" max="2" width="11.42578125" style="19" customWidth="1"/>
    <col min="3" max="3" width="12.85546875" style="33" customWidth="1"/>
    <col min="4" max="4" width="44.42578125" style="19" customWidth="1"/>
    <col min="5" max="5" width="10.42578125" style="33" customWidth="1"/>
    <col min="6" max="6" width="15.28515625" style="33" bestFit="1" customWidth="1"/>
    <col min="7" max="7" width="10.140625" style="33" customWidth="1"/>
    <col min="8" max="8" width="9.7109375" style="33" customWidth="1"/>
    <col min="9" max="9" width="15.7109375" style="19" customWidth="1"/>
    <col min="10" max="10" width="16.140625" style="19" customWidth="1"/>
    <col min="11" max="11" width="16.7109375" style="19" customWidth="1"/>
    <col min="12" max="12" width="15.7109375" style="19" customWidth="1"/>
    <col min="13" max="13" width="16.42578125" style="19" customWidth="1"/>
    <col min="14" max="14" width="14.7109375" style="19" customWidth="1"/>
    <col min="15" max="15" width="16.5703125" style="19" customWidth="1"/>
    <col min="16" max="16" width="3.140625" style="19" customWidth="1"/>
    <col min="17" max="17" width="16.85546875" style="40" bestFit="1" customWidth="1"/>
    <col min="18" max="18" width="13.7109375" style="40" bestFit="1" customWidth="1"/>
    <col min="19" max="24" width="11.42578125" style="40"/>
    <col min="25" max="16384" width="11.42578125" style="19"/>
  </cols>
  <sheetData>
    <row r="1" spans="2:24" ht="6" customHeight="1">
      <c r="C1" s="21"/>
    </row>
    <row r="2" spans="2:24" s="22" customFormat="1">
      <c r="B2" s="122" t="s">
        <v>347</v>
      </c>
      <c r="C2" s="122"/>
      <c r="D2" s="2"/>
      <c r="E2" s="123"/>
      <c r="F2" s="123"/>
      <c r="G2" s="123"/>
      <c r="H2" s="123"/>
      <c r="I2" s="198" t="s">
        <v>47</v>
      </c>
      <c r="J2" s="199"/>
      <c r="K2" s="200"/>
      <c r="L2" s="201" t="s">
        <v>18</v>
      </c>
      <c r="M2" s="201"/>
      <c r="N2" s="201"/>
      <c r="O2" s="201"/>
      <c r="Q2" s="40"/>
      <c r="R2" s="40"/>
      <c r="S2" s="40"/>
      <c r="T2" s="40"/>
      <c r="U2" s="40"/>
      <c r="V2" s="40"/>
      <c r="W2" s="40"/>
      <c r="X2" s="40"/>
    </row>
    <row r="3" spans="2:24" s="22" customFormat="1">
      <c r="B3" s="2"/>
      <c r="C3" s="123"/>
      <c r="D3" s="2"/>
      <c r="E3" s="123"/>
      <c r="F3" s="123"/>
      <c r="G3" s="124"/>
      <c r="H3" s="124"/>
      <c r="I3" s="198" t="s">
        <v>16</v>
      </c>
      <c r="J3" s="199"/>
      <c r="K3" s="125" t="s">
        <v>20</v>
      </c>
      <c r="L3" s="198" t="s">
        <v>16</v>
      </c>
      <c r="M3" s="199"/>
      <c r="N3" s="199"/>
      <c r="O3" s="125" t="s">
        <v>102</v>
      </c>
      <c r="Q3" s="40"/>
      <c r="R3" s="40"/>
      <c r="S3" s="40"/>
      <c r="T3" s="40"/>
      <c r="U3" s="40"/>
      <c r="V3" s="40"/>
      <c r="W3" s="40"/>
      <c r="X3" s="40"/>
    </row>
    <row r="4" spans="2:24" s="22" customFormat="1" ht="26.25">
      <c r="B4" s="202" t="s">
        <v>43</v>
      </c>
      <c r="C4" s="75" t="s">
        <v>67</v>
      </c>
      <c r="D4" s="202" t="s">
        <v>12</v>
      </c>
      <c r="E4" s="202" t="s">
        <v>21</v>
      </c>
      <c r="F4" s="202" t="s">
        <v>13</v>
      </c>
      <c r="G4" s="202" t="s">
        <v>14</v>
      </c>
      <c r="H4" s="202" t="s">
        <v>15</v>
      </c>
      <c r="I4" s="126" t="s">
        <v>103</v>
      </c>
      <c r="J4" s="126" t="s">
        <v>125</v>
      </c>
      <c r="K4" s="126" t="s">
        <v>323</v>
      </c>
      <c r="L4" s="127" t="s">
        <v>104</v>
      </c>
      <c r="M4" s="127" t="s">
        <v>105</v>
      </c>
      <c r="N4" s="127" t="s">
        <v>17</v>
      </c>
      <c r="O4" s="126" t="str">
        <f>+K4</f>
        <v>Corriente al 31/12/2024</v>
      </c>
      <c r="Q4" s="40"/>
      <c r="R4" s="40"/>
      <c r="S4" s="40"/>
      <c r="T4" s="40"/>
      <c r="U4" s="40"/>
      <c r="V4" s="40"/>
      <c r="W4" s="40"/>
      <c r="X4" s="40"/>
    </row>
    <row r="5" spans="2:24" s="22" customFormat="1" ht="12.75" customHeight="1">
      <c r="B5" s="203"/>
      <c r="C5" s="76"/>
      <c r="D5" s="203"/>
      <c r="E5" s="203"/>
      <c r="F5" s="203"/>
      <c r="G5" s="203"/>
      <c r="H5" s="203"/>
      <c r="I5" s="128" t="s">
        <v>30</v>
      </c>
      <c r="J5" s="128" t="s">
        <v>30</v>
      </c>
      <c r="K5" s="128" t="s">
        <v>30</v>
      </c>
      <c r="L5" s="128" t="s">
        <v>30</v>
      </c>
      <c r="M5" s="128" t="s">
        <v>30</v>
      </c>
      <c r="N5" s="128" t="s">
        <v>30</v>
      </c>
      <c r="O5" s="128" t="s">
        <v>30</v>
      </c>
      <c r="Q5" s="40"/>
      <c r="R5" s="40"/>
      <c r="S5" s="40"/>
      <c r="T5" s="40"/>
      <c r="U5" s="40"/>
      <c r="V5" s="40"/>
      <c r="W5" s="40"/>
      <c r="X5" s="40"/>
    </row>
    <row r="6" spans="2:24">
      <c r="B6" s="132" t="s">
        <v>260</v>
      </c>
      <c r="C6" s="133" t="s">
        <v>261</v>
      </c>
      <c r="D6" s="133" t="s">
        <v>262</v>
      </c>
      <c r="E6" s="129" t="s">
        <v>263</v>
      </c>
      <c r="F6" s="129" t="s">
        <v>264</v>
      </c>
      <c r="G6" s="130">
        <v>6.3125901660808004E-2</v>
      </c>
      <c r="H6" s="130">
        <v>5.9991547777777779E-2</v>
      </c>
      <c r="I6" s="131">
        <v>0</v>
      </c>
      <c r="J6" s="131">
        <v>3265637</v>
      </c>
      <c r="K6" s="131">
        <v>3265637</v>
      </c>
      <c r="L6" s="131">
        <v>0</v>
      </c>
      <c r="M6" s="131">
        <v>311198192</v>
      </c>
      <c r="N6" s="131">
        <v>0</v>
      </c>
      <c r="O6" s="131">
        <v>311198192</v>
      </c>
    </row>
    <row r="7" spans="2:24">
      <c r="B7" s="53" t="s">
        <v>266</v>
      </c>
      <c r="C7" s="133" t="s">
        <v>261</v>
      </c>
      <c r="D7" s="133" t="s">
        <v>267</v>
      </c>
      <c r="E7" s="129" t="s">
        <v>268</v>
      </c>
      <c r="F7" s="129" t="s">
        <v>269</v>
      </c>
      <c r="G7" s="130">
        <v>0.66</v>
      </c>
      <c r="H7" s="130">
        <v>0.66</v>
      </c>
      <c r="I7" s="131">
        <v>35</v>
      </c>
      <c r="J7" s="131">
        <v>0</v>
      </c>
      <c r="K7" s="131">
        <v>35</v>
      </c>
      <c r="L7" s="131">
        <v>0</v>
      </c>
      <c r="M7" s="131">
        <v>0</v>
      </c>
      <c r="N7" s="131">
        <v>0</v>
      </c>
      <c r="O7" s="131">
        <v>0</v>
      </c>
    </row>
    <row r="8" spans="2:24">
      <c r="B8" s="53"/>
      <c r="C8" s="133" t="s">
        <v>261</v>
      </c>
      <c r="D8" s="133" t="s">
        <v>328</v>
      </c>
      <c r="E8" s="129" t="s">
        <v>268</v>
      </c>
      <c r="F8" s="129" t="s">
        <v>269</v>
      </c>
      <c r="G8" s="130">
        <v>0.50541139629622678</v>
      </c>
      <c r="H8" s="130">
        <v>0.50541139629622678</v>
      </c>
      <c r="I8" s="131">
        <v>372960</v>
      </c>
      <c r="J8" s="131">
        <v>0</v>
      </c>
      <c r="K8" s="131">
        <v>372960</v>
      </c>
      <c r="L8" s="131">
        <v>0</v>
      </c>
      <c r="M8" s="131">
        <v>0</v>
      </c>
      <c r="N8" s="131">
        <v>0</v>
      </c>
      <c r="O8" s="131">
        <v>0</v>
      </c>
    </row>
    <row r="9" spans="2:24" ht="14.25" customHeight="1">
      <c r="B9" s="53"/>
      <c r="C9" s="133" t="s">
        <v>261</v>
      </c>
      <c r="D9" s="133" t="s">
        <v>270</v>
      </c>
      <c r="E9" s="129" t="s">
        <v>268</v>
      </c>
      <c r="F9" s="129" t="s">
        <v>269</v>
      </c>
      <c r="G9" s="130">
        <v>0.62</v>
      </c>
      <c r="H9" s="130">
        <v>0.62</v>
      </c>
      <c r="I9" s="131">
        <v>14</v>
      </c>
      <c r="J9" s="131">
        <v>0</v>
      </c>
      <c r="K9" s="131">
        <v>14</v>
      </c>
      <c r="L9" s="131">
        <v>0</v>
      </c>
      <c r="M9" s="131">
        <v>0</v>
      </c>
      <c r="N9" s="131">
        <v>0</v>
      </c>
      <c r="O9" s="131">
        <v>0</v>
      </c>
    </row>
    <row r="10" spans="2:24" s="22" customFormat="1">
      <c r="B10" s="53"/>
      <c r="C10" s="133" t="s">
        <v>261</v>
      </c>
      <c r="D10" s="133" t="s">
        <v>271</v>
      </c>
      <c r="E10" s="129" t="s">
        <v>268</v>
      </c>
      <c r="F10" s="129" t="s">
        <v>269</v>
      </c>
      <c r="G10" s="130">
        <v>0.69333333333333336</v>
      </c>
      <c r="H10" s="130">
        <v>0.69333333333333336</v>
      </c>
      <c r="I10" s="131">
        <v>77</v>
      </c>
      <c r="J10" s="131">
        <v>0</v>
      </c>
      <c r="K10" s="131">
        <v>77</v>
      </c>
      <c r="L10" s="131">
        <v>0</v>
      </c>
      <c r="M10" s="131">
        <v>0</v>
      </c>
      <c r="N10" s="131">
        <v>0</v>
      </c>
      <c r="O10" s="131">
        <v>0</v>
      </c>
      <c r="Q10" s="40"/>
      <c r="R10" s="40"/>
      <c r="S10" s="40"/>
      <c r="T10" s="40"/>
      <c r="U10" s="40"/>
      <c r="V10" s="40"/>
      <c r="W10" s="40"/>
      <c r="X10" s="40"/>
    </row>
    <row r="11" spans="2:24" s="22" customFormat="1">
      <c r="B11" s="53"/>
      <c r="C11" s="133" t="s">
        <v>261</v>
      </c>
      <c r="D11" s="133" t="s">
        <v>272</v>
      </c>
      <c r="E11" s="129" t="s">
        <v>268</v>
      </c>
      <c r="F11" s="129" t="s">
        <v>269</v>
      </c>
      <c r="G11" s="130">
        <v>0.69333333333333336</v>
      </c>
      <c r="H11" s="130">
        <v>0.69333333333333336</v>
      </c>
      <c r="I11" s="131">
        <v>6</v>
      </c>
      <c r="J11" s="131">
        <v>0</v>
      </c>
      <c r="K11" s="131">
        <v>6</v>
      </c>
      <c r="L11" s="131">
        <v>0</v>
      </c>
      <c r="M11" s="131">
        <v>0</v>
      </c>
      <c r="N11" s="131">
        <v>0</v>
      </c>
      <c r="O11" s="131">
        <v>0</v>
      </c>
      <c r="Q11" s="40"/>
      <c r="R11" s="40"/>
      <c r="S11" s="40"/>
      <c r="T11" s="40"/>
      <c r="U11" s="40"/>
      <c r="V11" s="40"/>
      <c r="W11" s="40"/>
      <c r="X11" s="40"/>
    </row>
    <row r="12" spans="2:24" s="22" customFormat="1">
      <c r="B12" s="53" t="s">
        <v>273</v>
      </c>
      <c r="C12" s="133" t="s">
        <v>261</v>
      </c>
      <c r="D12" s="133" t="s">
        <v>275</v>
      </c>
      <c r="E12" s="129" t="s">
        <v>274</v>
      </c>
      <c r="F12" s="129" t="s">
        <v>265</v>
      </c>
      <c r="G12" s="130">
        <v>0.14249999999999999</v>
      </c>
      <c r="H12" s="130">
        <v>0.1154</v>
      </c>
      <c r="I12" s="131">
        <v>18821633</v>
      </c>
      <c r="J12" s="131">
        <v>0</v>
      </c>
      <c r="K12" s="131">
        <v>18821633</v>
      </c>
      <c r="L12" s="131">
        <v>0</v>
      </c>
      <c r="M12" s="131">
        <v>0</v>
      </c>
      <c r="N12" s="131">
        <v>0</v>
      </c>
      <c r="O12" s="131">
        <v>0</v>
      </c>
      <c r="Q12" s="40"/>
      <c r="R12" s="40"/>
      <c r="S12" s="40"/>
      <c r="T12" s="40"/>
      <c r="U12" s="40"/>
      <c r="V12" s="40"/>
      <c r="W12" s="40"/>
      <c r="X12" s="40"/>
    </row>
    <row r="13" spans="2:24" s="22" customFormat="1" ht="12.75" customHeight="1">
      <c r="B13" s="53" t="s">
        <v>281</v>
      </c>
      <c r="C13" s="133" t="s">
        <v>261</v>
      </c>
      <c r="D13" s="133" t="s">
        <v>349</v>
      </c>
      <c r="E13" s="129" t="s">
        <v>283</v>
      </c>
      <c r="F13" s="129" t="s">
        <v>282</v>
      </c>
      <c r="G13" s="130">
        <v>0.18435875434360338</v>
      </c>
      <c r="H13" s="130">
        <v>0.18435875434360338</v>
      </c>
      <c r="I13" s="131">
        <v>4996800</v>
      </c>
      <c r="J13" s="131">
        <v>0</v>
      </c>
      <c r="K13" s="131">
        <v>4996800</v>
      </c>
      <c r="L13" s="131">
        <v>0</v>
      </c>
      <c r="M13" s="131">
        <v>0</v>
      </c>
      <c r="N13" s="131">
        <v>0</v>
      </c>
      <c r="O13" s="131">
        <v>0</v>
      </c>
      <c r="Q13" s="40"/>
      <c r="R13" s="40"/>
      <c r="S13" s="40"/>
      <c r="T13" s="40"/>
      <c r="U13" s="40"/>
      <c r="V13" s="40"/>
      <c r="W13" s="40"/>
      <c r="X13" s="40"/>
    </row>
    <row r="14" spans="2:24">
      <c r="B14" s="53"/>
      <c r="C14" s="133" t="s">
        <v>261</v>
      </c>
      <c r="D14" s="133" t="s">
        <v>276</v>
      </c>
      <c r="E14" s="129" t="s">
        <v>350</v>
      </c>
      <c r="F14" s="129" t="s">
        <v>282</v>
      </c>
      <c r="G14" s="130">
        <v>3.4000000000000002E-2</v>
      </c>
      <c r="H14" s="130">
        <v>3.4000000000000002E-2</v>
      </c>
      <c r="I14" s="131">
        <v>16656000</v>
      </c>
      <c r="J14" s="131">
        <v>0</v>
      </c>
      <c r="K14" s="131">
        <v>16656000</v>
      </c>
      <c r="L14" s="131">
        <v>0</v>
      </c>
      <c r="M14" s="131">
        <v>0</v>
      </c>
      <c r="N14" s="131">
        <v>0</v>
      </c>
      <c r="O14" s="131">
        <v>0</v>
      </c>
      <c r="P14" s="22"/>
    </row>
    <row r="15" spans="2:24">
      <c r="B15" s="53" t="s">
        <v>277</v>
      </c>
      <c r="C15" s="133" t="s">
        <v>261</v>
      </c>
      <c r="D15" s="133" t="s">
        <v>278</v>
      </c>
      <c r="E15" s="129" t="s">
        <v>263</v>
      </c>
      <c r="F15" s="129" t="s">
        <v>279</v>
      </c>
      <c r="G15" s="130">
        <v>6.7471159177342699E-2</v>
      </c>
      <c r="H15" s="130">
        <v>6.5828247906197651E-2</v>
      </c>
      <c r="I15" s="131">
        <v>8059437</v>
      </c>
      <c r="J15" s="131">
        <v>226020868</v>
      </c>
      <c r="K15" s="131">
        <v>234080305</v>
      </c>
      <c r="L15" s="131">
        <v>340455363</v>
      </c>
      <c r="M15" s="131">
        <v>0</v>
      </c>
      <c r="N15" s="131">
        <v>0</v>
      </c>
      <c r="O15" s="131">
        <v>340455363</v>
      </c>
    </row>
    <row r="16" spans="2:24">
      <c r="B16" s="54"/>
      <c r="C16" s="55"/>
      <c r="D16" s="54"/>
      <c r="E16" s="55"/>
      <c r="F16" s="55"/>
      <c r="G16" s="56"/>
      <c r="H16" s="56" t="s">
        <v>309</v>
      </c>
      <c r="I16" s="57">
        <v>48906962</v>
      </c>
      <c r="J16" s="57">
        <v>229286505</v>
      </c>
      <c r="K16" s="57">
        <v>278193467</v>
      </c>
      <c r="L16" s="57">
        <v>340455363</v>
      </c>
      <c r="M16" s="57">
        <v>311198192</v>
      </c>
      <c r="N16" s="57">
        <v>0</v>
      </c>
      <c r="O16" s="57">
        <v>651653555</v>
      </c>
    </row>
    <row r="17" spans="2:15">
      <c r="B17" s="1"/>
      <c r="C17" s="59"/>
      <c r="D17" s="1"/>
      <c r="E17" s="59"/>
      <c r="F17" s="59"/>
      <c r="G17" s="59"/>
      <c r="H17" s="59"/>
      <c r="I17" s="1"/>
      <c r="J17" s="1"/>
      <c r="K17" s="62"/>
      <c r="L17" s="1"/>
      <c r="M17" s="1"/>
      <c r="N17" s="1"/>
      <c r="O17" s="62"/>
    </row>
    <row r="18" spans="2:15">
      <c r="B18" s="1"/>
      <c r="C18" s="59"/>
      <c r="D18" s="1"/>
      <c r="E18" s="59"/>
      <c r="F18" s="59"/>
      <c r="G18" s="59"/>
      <c r="H18" s="59"/>
      <c r="I18" s="1"/>
      <c r="J18" s="1"/>
      <c r="K18" s="1"/>
      <c r="L18" s="1"/>
      <c r="M18" s="1"/>
      <c r="N18" s="1"/>
      <c r="O18" s="1"/>
    </row>
    <row r="19" spans="2:15">
      <c r="B19" s="122" t="s">
        <v>348</v>
      </c>
      <c r="C19" s="122"/>
      <c r="D19" s="2"/>
      <c r="E19" s="123"/>
      <c r="F19" s="123"/>
      <c r="G19" s="123"/>
      <c r="H19" s="134"/>
      <c r="I19" s="198" t="s">
        <v>47</v>
      </c>
      <c r="J19" s="199"/>
      <c r="K19" s="200"/>
      <c r="L19" s="201" t="s">
        <v>18</v>
      </c>
      <c r="M19" s="201"/>
      <c r="N19" s="201"/>
      <c r="O19" s="201"/>
    </row>
    <row r="20" spans="2:15">
      <c r="B20" s="2"/>
      <c r="C20" s="123"/>
      <c r="D20" s="2"/>
      <c r="E20" s="123"/>
      <c r="F20" s="123"/>
      <c r="G20" s="124"/>
      <c r="H20" s="135"/>
      <c r="I20" s="198" t="s">
        <v>16</v>
      </c>
      <c r="J20" s="199"/>
      <c r="K20" s="125" t="s">
        <v>20</v>
      </c>
      <c r="L20" s="198" t="s">
        <v>16</v>
      </c>
      <c r="M20" s="199"/>
      <c r="N20" s="199"/>
      <c r="O20" s="125" t="s">
        <v>102</v>
      </c>
    </row>
    <row r="21" spans="2:15" ht="26.25">
      <c r="B21" s="202" t="s">
        <v>43</v>
      </c>
      <c r="C21" s="75" t="s">
        <v>67</v>
      </c>
      <c r="D21" s="202" t="s">
        <v>12</v>
      </c>
      <c r="E21" s="202" t="s">
        <v>21</v>
      </c>
      <c r="F21" s="202" t="s">
        <v>13</v>
      </c>
      <c r="G21" s="202" t="s">
        <v>14</v>
      </c>
      <c r="H21" s="202" t="s">
        <v>15</v>
      </c>
      <c r="I21" s="126" t="s">
        <v>103</v>
      </c>
      <c r="J21" s="126" t="s">
        <v>125</v>
      </c>
      <c r="K21" s="126" t="s">
        <v>255</v>
      </c>
      <c r="L21" s="127" t="s">
        <v>104</v>
      </c>
      <c r="M21" s="127" t="s">
        <v>105</v>
      </c>
      <c r="N21" s="127" t="s">
        <v>17</v>
      </c>
      <c r="O21" s="126" t="str">
        <f>+K21</f>
        <v>Corriente al 31/12/2023</v>
      </c>
    </row>
    <row r="22" spans="2:15">
      <c r="B22" s="203"/>
      <c r="C22" s="76"/>
      <c r="D22" s="203"/>
      <c r="E22" s="203"/>
      <c r="F22" s="203"/>
      <c r="G22" s="203"/>
      <c r="H22" s="203"/>
      <c r="I22" s="128" t="s">
        <v>30</v>
      </c>
      <c r="J22" s="128" t="s">
        <v>30</v>
      </c>
      <c r="K22" s="128" t="s">
        <v>30</v>
      </c>
      <c r="L22" s="128" t="s">
        <v>30</v>
      </c>
      <c r="M22" s="128" t="s">
        <v>30</v>
      </c>
      <c r="N22" s="128" t="s">
        <v>30</v>
      </c>
      <c r="O22" s="128" t="s">
        <v>30</v>
      </c>
    </row>
    <row r="23" spans="2:15">
      <c r="B23" s="53" t="s">
        <v>260</v>
      </c>
      <c r="C23" s="53" t="s">
        <v>261</v>
      </c>
      <c r="D23" s="53" t="s">
        <v>262</v>
      </c>
      <c r="E23" s="129" t="s">
        <v>263</v>
      </c>
      <c r="F23" s="129" t="s">
        <v>264</v>
      </c>
      <c r="G23" s="130">
        <v>7.3326867651983998E-2</v>
      </c>
      <c r="H23" s="130">
        <v>6.9309300000000004E-2</v>
      </c>
      <c r="I23" s="90">
        <v>0</v>
      </c>
      <c r="J23" s="90">
        <v>10002761</v>
      </c>
      <c r="K23" s="90">
        <v>10002761</v>
      </c>
      <c r="L23" s="90">
        <v>0</v>
      </c>
      <c r="M23" s="90">
        <v>325159210</v>
      </c>
      <c r="N23" s="90">
        <v>0</v>
      </c>
      <c r="O23" s="90">
        <v>325159210</v>
      </c>
    </row>
    <row r="24" spans="2:15">
      <c r="B24" s="53" t="s">
        <v>266</v>
      </c>
      <c r="C24" s="53" t="s">
        <v>261</v>
      </c>
      <c r="D24" s="53" t="s">
        <v>267</v>
      </c>
      <c r="E24" s="129" t="s">
        <v>268</v>
      </c>
      <c r="F24" s="129" t="s">
        <v>269</v>
      </c>
      <c r="G24" s="130">
        <v>0.66</v>
      </c>
      <c r="H24" s="130">
        <v>0.66</v>
      </c>
      <c r="I24" s="90">
        <v>8665</v>
      </c>
      <c r="J24" s="90">
        <v>0</v>
      </c>
      <c r="K24" s="90">
        <v>8665</v>
      </c>
      <c r="L24" s="90">
        <v>0</v>
      </c>
      <c r="M24" s="90">
        <v>0</v>
      </c>
      <c r="N24" s="90">
        <v>0</v>
      </c>
      <c r="O24" s="90">
        <v>0</v>
      </c>
    </row>
    <row r="25" spans="2:15">
      <c r="B25" s="53"/>
      <c r="C25" s="53" t="s">
        <v>261</v>
      </c>
      <c r="D25" s="53" t="s">
        <v>328</v>
      </c>
      <c r="E25" s="129" t="s">
        <v>268</v>
      </c>
      <c r="F25" s="129" t="s">
        <v>269</v>
      </c>
      <c r="G25" s="130">
        <v>0.69333333333333336</v>
      </c>
      <c r="H25" s="130">
        <v>0.69333333333333336</v>
      </c>
      <c r="I25" s="90">
        <v>3</v>
      </c>
      <c r="J25" s="90">
        <v>0</v>
      </c>
      <c r="K25" s="90">
        <v>3</v>
      </c>
      <c r="L25" s="90">
        <v>0</v>
      </c>
      <c r="M25" s="90">
        <v>0</v>
      </c>
      <c r="N25" s="90">
        <v>0</v>
      </c>
      <c r="O25" s="90">
        <v>0</v>
      </c>
    </row>
    <row r="26" spans="2:15">
      <c r="B26" s="53"/>
      <c r="C26" s="53" t="s">
        <v>261</v>
      </c>
      <c r="D26" s="53" t="s">
        <v>270</v>
      </c>
      <c r="E26" s="129" t="s">
        <v>268</v>
      </c>
      <c r="F26" s="129" t="s">
        <v>269</v>
      </c>
      <c r="G26" s="130">
        <v>0.50541139629622678</v>
      </c>
      <c r="H26" s="130">
        <v>0.50541139629622678</v>
      </c>
      <c r="I26" s="90">
        <v>11</v>
      </c>
      <c r="J26" s="90">
        <v>0</v>
      </c>
      <c r="K26" s="90">
        <v>11</v>
      </c>
      <c r="L26" s="90">
        <v>0</v>
      </c>
      <c r="M26" s="90">
        <v>0</v>
      </c>
      <c r="N26" s="90">
        <v>0</v>
      </c>
      <c r="O26" s="90">
        <v>0</v>
      </c>
    </row>
    <row r="27" spans="2:15">
      <c r="B27" s="53"/>
      <c r="C27" s="53" t="s">
        <v>261</v>
      </c>
      <c r="D27" s="53" t="s">
        <v>271</v>
      </c>
      <c r="E27" s="129" t="s">
        <v>268</v>
      </c>
      <c r="F27" s="129" t="s">
        <v>269</v>
      </c>
      <c r="G27" s="130">
        <v>0.8</v>
      </c>
      <c r="H27" s="130">
        <v>0.8</v>
      </c>
      <c r="I27" s="90">
        <v>1</v>
      </c>
      <c r="J27" s="90">
        <v>0</v>
      </c>
      <c r="K27" s="90">
        <v>1</v>
      </c>
      <c r="L27" s="90">
        <v>0</v>
      </c>
      <c r="M27" s="90">
        <v>0</v>
      </c>
      <c r="N27" s="90">
        <v>0</v>
      </c>
      <c r="O27" s="90">
        <v>0</v>
      </c>
    </row>
    <row r="28" spans="2:15">
      <c r="B28" s="53"/>
      <c r="C28" s="53" t="s">
        <v>261</v>
      </c>
      <c r="D28" s="53" t="s">
        <v>272</v>
      </c>
      <c r="E28" s="129" t="s">
        <v>268</v>
      </c>
      <c r="F28" s="129" t="s">
        <v>269</v>
      </c>
      <c r="G28" s="130">
        <v>0.62</v>
      </c>
      <c r="H28" s="130">
        <v>0.62</v>
      </c>
      <c r="I28" s="90">
        <v>6</v>
      </c>
      <c r="J28" s="90">
        <v>0</v>
      </c>
      <c r="K28" s="90">
        <v>6</v>
      </c>
      <c r="L28" s="90">
        <v>0</v>
      </c>
      <c r="M28" s="90">
        <v>0</v>
      </c>
      <c r="N28" s="90">
        <v>0</v>
      </c>
      <c r="O28" s="90">
        <v>0</v>
      </c>
    </row>
    <row r="29" spans="2:15">
      <c r="B29" s="53"/>
      <c r="C29" s="53" t="s">
        <v>261</v>
      </c>
      <c r="D29" s="53" t="s">
        <v>280</v>
      </c>
      <c r="E29" s="129" t="s">
        <v>268</v>
      </c>
      <c r="F29" s="129" t="s">
        <v>269</v>
      </c>
      <c r="G29" s="130">
        <v>0.69333333333333336</v>
      </c>
      <c r="H29" s="130">
        <v>0.69333333333333336</v>
      </c>
      <c r="I29" s="90">
        <v>111</v>
      </c>
      <c r="J29" s="90">
        <v>0</v>
      </c>
      <c r="K29" s="90">
        <v>111</v>
      </c>
      <c r="L29" s="90">
        <v>0</v>
      </c>
      <c r="M29" s="90">
        <v>0</v>
      </c>
      <c r="N29" s="90">
        <v>0</v>
      </c>
      <c r="O29" s="90">
        <v>0</v>
      </c>
    </row>
    <row r="30" spans="2:15">
      <c r="B30" s="53"/>
      <c r="C30" s="53" t="s">
        <v>261</v>
      </c>
      <c r="D30" s="53" t="s">
        <v>329</v>
      </c>
      <c r="E30" s="129" t="s">
        <v>268</v>
      </c>
      <c r="F30" s="129" t="s">
        <v>269</v>
      </c>
      <c r="G30" s="130">
        <v>0.69333333333333336</v>
      </c>
      <c r="H30" s="130">
        <v>0.69333333333333336</v>
      </c>
      <c r="I30" s="90">
        <v>3</v>
      </c>
      <c r="J30" s="90">
        <v>0</v>
      </c>
      <c r="K30" s="90">
        <v>3</v>
      </c>
      <c r="L30" s="90">
        <v>0</v>
      </c>
      <c r="M30" s="90">
        <v>0</v>
      </c>
      <c r="N30" s="90">
        <v>0</v>
      </c>
      <c r="O30" s="90">
        <v>0</v>
      </c>
    </row>
    <row r="31" spans="2:15">
      <c r="B31" s="53" t="s">
        <v>273</v>
      </c>
      <c r="C31" s="53" t="s">
        <v>261</v>
      </c>
      <c r="D31" s="53" t="s">
        <v>275</v>
      </c>
      <c r="E31" s="129" t="s">
        <v>274</v>
      </c>
      <c r="F31" s="129" t="s">
        <v>265</v>
      </c>
      <c r="G31" s="130">
        <v>0.14249999999999999</v>
      </c>
      <c r="H31" s="130">
        <v>0.14249999999999999</v>
      </c>
      <c r="I31" s="90">
        <v>24081</v>
      </c>
      <c r="J31" s="90">
        <v>0</v>
      </c>
      <c r="K31" s="90">
        <v>24081</v>
      </c>
      <c r="L31" s="90">
        <v>0</v>
      </c>
      <c r="M31" s="90">
        <v>0</v>
      </c>
      <c r="N31" s="90">
        <v>0</v>
      </c>
      <c r="O31" s="90">
        <v>0</v>
      </c>
    </row>
    <row r="32" spans="2:15">
      <c r="B32" s="53" t="s">
        <v>277</v>
      </c>
      <c r="C32" s="53" t="s">
        <v>261</v>
      </c>
      <c r="D32" s="53" t="s">
        <v>278</v>
      </c>
      <c r="E32" s="129" t="s">
        <v>263</v>
      </c>
      <c r="F32" s="129" t="s">
        <v>279</v>
      </c>
      <c r="G32" s="130">
        <v>7.6995835291682857E-2</v>
      </c>
      <c r="H32" s="130">
        <v>7.4867553366834164E-2</v>
      </c>
      <c r="I32" s="90">
        <v>8938746</v>
      </c>
      <c r="J32" s="90">
        <v>117157507</v>
      </c>
      <c r="K32" s="90">
        <v>126096253</v>
      </c>
      <c r="L32" s="90">
        <v>474612015</v>
      </c>
      <c r="M32" s="90">
        <v>0</v>
      </c>
      <c r="N32" s="90">
        <v>0</v>
      </c>
      <c r="O32" s="90">
        <v>474612015</v>
      </c>
    </row>
    <row r="33" spans="2:15">
      <c r="B33" s="54"/>
      <c r="C33" s="55"/>
      <c r="D33" s="54"/>
      <c r="E33" s="55"/>
      <c r="F33" s="55"/>
      <c r="G33" s="56"/>
      <c r="H33" s="56" t="s">
        <v>309</v>
      </c>
      <c r="I33" s="57">
        <v>8971627</v>
      </c>
      <c r="J33" s="57">
        <v>127160268</v>
      </c>
      <c r="K33" s="57">
        <v>136131895</v>
      </c>
      <c r="L33" s="57">
        <v>474612015</v>
      </c>
      <c r="M33" s="57">
        <v>325159210</v>
      </c>
      <c r="N33" s="57">
        <v>0</v>
      </c>
      <c r="O33" s="57">
        <v>799771225</v>
      </c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19:K19"/>
    <mergeCell ref="L19:O19"/>
    <mergeCell ref="I20:J20"/>
    <mergeCell ref="L20:N20"/>
    <mergeCell ref="B21:B22"/>
    <mergeCell ref="D21:D22"/>
    <mergeCell ref="E21:E22"/>
    <mergeCell ref="F21:F22"/>
    <mergeCell ref="G21:G22"/>
    <mergeCell ref="H21:H22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37"/>
  <sheetViews>
    <sheetView showGridLines="0" zoomScaleNormal="100" workbookViewId="0">
      <selection activeCell="H43" sqref="H43"/>
    </sheetView>
  </sheetViews>
  <sheetFormatPr baseColWidth="10" defaultColWidth="11.42578125" defaultRowHeight="12.75"/>
  <cols>
    <col min="1" max="1" width="1.7109375" style="1" customWidth="1"/>
    <col min="2" max="2" width="15.5703125" style="1" customWidth="1"/>
    <col min="3" max="3" width="28.7109375" style="1" customWidth="1"/>
    <col min="4" max="4" width="16.28515625" style="1" customWidth="1"/>
    <col min="5" max="7" width="9.7109375" style="1" customWidth="1"/>
    <col min="8" max="8" width="12.42578125" style="1" customWidth="1"/>
    <col min="9" max="10" width="14.7109375" style="1" customWidth="1"/>
    <col min="11" max="12" width="18.5703125" style="1" customWidth="1"/>
    <col min="13" max="13" width="14.7109375" style="1" customWidth="1"/>
    <col min="14" max="14" width="11.42578125" style="1"/>
    <col min="15" max="15" width="10.42578125" customWidth="1"/>
    <col min="16" max="16" width="11.85546875" bestFit="1" customWidth="1"/>
    <col min="17" max="17" width="12.28515625" bestFit="1" customWidth="1"/>
    <col min="18" max="18" width="12.85546875" bestFit="1" customWidth="1"/>
    <col min="19" max="19" width="13.7109375" customWidth="1"/>
    <col min="31" max="16384" width="11.42578125" style="1"/>
  </cols>
  <sheetData>
    <row r="1" spans="2:30">
      <c r="B1" s="58"/>
      <c r="E1" s="59"/>
    </row>
    <row r="2" spans="2:30" ht="6" customHeight="1">
      <c r="B2" s="58"/>
      <c r="E2" s="59"/>
    </row>
    <row r="3" spans="2:30" s="2" customFormat="1" ht="12.75" customHeight="1">
      <c r="B3" s="60" t="s">
        <v>149</v>
      </c>
      <c r="I3" s="198" t="s">
        <v>25</v>
      </c>
      <c r="J3" s="199"/>
      <c r="K3" s="198" t="s">
        <v>26</v>
      </c>
      <c r="L3" s="199"/>
      <c r="M3" s="202" t="s">
        <v>27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02" t="s">
        <v>58</v>
      </c>
      <c r="C4" s="202" t="s">
        <v>59</v>
      </c>
      <c r="D4" s="202" t="s">
        <v>60</v>
      </c>
      <c r="E4" s="202" t="s">
        <v>61</v>
      </c>
      <c r="F4" s="202" t="s">
        <v>28</v>
      </c>
      <c r="G4" s="202" t="s">
        <v>14</v>
      </c>
      <c r="H4" s="202" t="s">
        <v>62</v>
      </c>
      <c r="I4" s="202" t="s">
        <v>23</v>
      </c>
      <c r="J4" s="202" t="s">
        <v>24</v>
      </c>
      <c r="K4" s="52">
        <v>45747</v>
      </c>
      <c r="L4" s="52">
        <v>45657</v>
      </c>
      <c r="M4" s="207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>
      <c r="B5" s="203"/>
      <c r="C5" s="203"/>
      <c r="D5" s="203"/>
      <c r="E5" s="203"/>
      <c r="F5" s="203"/>
      <c r="G5" s="203"/>
      <c r="H5" s="203"/>
      <c r="I5" s="203"/>
      <c r="J5" s="203"/>
      <c r="K5" s="51" t="s">
        <v>30</v>
      </c>
      <c r="L5" s="51" t="s">
        <v>30</v>
      </c>
      <c r="M5" s="20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>
      <c r="B6" s="136">
        <v>268</v>
      </c>
      <c r="C6" s="136" t="s">
        <v>284</v>
      </c>
      <c r="D6" s="137">
        <v>243002.4800000001</v>
      </c>
      <c r="E6" s="136" t="s">
        <v>285</v>
      </c>
      <c r="F6" s="61">
        <v>6.5000000000000002E-2</v>
      </c>
      <c r="G6" s="61">
        <v>6.9000004621887892E-2</v>
      </c>
      <c r="H6" s="138">
        <v>46266</v>
      </c>
      <c r="I6" s="136" t="s">
        <v>286</v>
      </c>
      <c r="J6" s="136" t="s">
        <v>286</v>
      </c>
      <c r="K6" s="137">
        <v>1697928</v>
      </c>
      <c r="L6" s="137">
        <v>1659901</v>
      </c>
      <c r="M6" s="136" t="s">
        <v>299</v>
      </c>
    </row>
    <row r="7" spans="2:30">
      <c r="B7" s="136">
        <v>268</v>
      </c>
      <c r="C7" s="136" t="s">
        <v>287</v>
      </c>
      <c r="D7" s="137">
        <v>1215012.4000000001</v>
      </c>
      <c r="E7" s="136" t="s">
        <v>285</v>
      </c>
      <c r="F7" s="61">
        <v>6.5000000000000002E-2</v>
      </c>
      <c r="G7" s="61">
        <v>6.9000004621887892E-2</v>
      </c>
      <c r="H7" s="138">
        <v>46266</v>
      </c>
      <c r="I7" s="136" t="s">
        <v>286</v>
      </c>
      <c r="J7" s="136" t="s">
        <v>286</v>
      </c>
      <c r="K7" s="137">
        <v>8489639</v>
      </c>
      <c r="L7" s="137">
        <v>8299505</v>
      </c>
      <c r="M7" s="136" t="s">
        <v>299</v>
      </c>
    </row>
    <row r="8" spans="2:30">
      <c r="B8" s="136">
        <v>530</v>
      </c>
      <c r="C8" s="136" t="s">
        <v>288</v>
      </c>
      <c r="D8" s="137">
        <v>4500000</v>
      </c>
      <c r="E8" s="136" t="s">
        <v>285</v>
      </c>
      <c r="F8" s="61">
        <v>0.04</v>
      </c>
      <c r="G8" s="61">
        <v>4.3136349949623176E-2</v>
      </c>
      <c r="H8" s="138">
        <v>46880</v>
      </c>
      <c r="I8" s="136" t="s">
        <v>286</v>
      </c>
      <c r="J8" s="136" t="s">
        <v>289</v>
      </c>
      <c r="K8" s="137">
        <v>2940161</v>
      </c>
      <c r="L8" s="137">
        <v>1076320</v>
      </c>
      <c r="M8" s="136" t="s">
        <v>299</v>
      </c>
    </row>
    <row r="9" spans="2:30">
      <c r="B9" s="136">
        <v>551</v>
      </c>
      <c r="C9" s="136" t="s">
        <v>290</v>
      </c>
      <c r="D9" s="137">
        <v>2863636.5</v>
      </c>
      <c r="E9" s="136" t="s">
        <v>285</v>
      </c>
      <c r="F9" s="61">
        <v>5.7000000000000002E-2</v>
      </c>
      <c r="G9" s="61">
        <v>5.7023564023129317E-2</v>
      </c>
      <c r="H9" s="138">
        <v>47406</v>
      </c>
      <c r="I9" s="136" t="s">
        <v>286</v>
      </c>
      <c r="J9" s="136" t="s">
        <v>286</v>
      </c>
      <c r="K9" s="137">
        <v>11973863</v>
      </c>
      <c r="L9" s="137">
        <v>11090745</v>
      </c>
      <c r="M9" s="136" t="s">
        <v>299</v>
      </c>
    </row>
    <row r="10" spans="2:30">
      <c r="B10" s="136">
        <v>551</v>
      </c>
      <c r="C10" s="136" t="s">
        <v>291</v>
      </c>
      <c r="D10" s="137">
        <v>4500000</v>
      </c>
      <c r="E10" s="136" t="s">
        <v>285</v>
      </c>
      <c r="F10" s="61">
        <v>4.7E-2</v>
      </c>
      <c r="G10" s="61">
        <v>4.954038833074121E-2</v>
      </c>
      <c r="H10" s="138">
        <v>47631</v>
      </c>
      <c r="I10" s="136" t="s">
        <v>286</v>
      </c>
      <c r="J10" s="136" t="s">
        <v>286</v>
      </c>
      <c r="K10" s="137">
        <v>31815837</v>
      </c>
      <c r="L10" s="137">
        <v>29497821</v>
      </c>
      <c r="M10" s="136" t="s">
        <v>299</v>
      </c>
    </row>
    <row r="11" spans="2:30" ht="12.75" customHeight="1">
      <c r="B11" s="136">
        <v>816</v>
      </c>
      <c r="C11" s="136" t="s">
        <v>292</v>
      </c>
      <c r="D11" s="137">
        <v>5000000</v>
      </c>
      <c r="E11" s="136" t="s">
        <v>285</v>
      </c>
      <c r="F11" s="61">
        <v>2.7E-2</v>
      </c>
      <c r="G11" s="61">
        <v>3.3852357363574413E-2</v>
      </c>
      <c r="H11" s="138">
        <v>51812</v>
      </c>
      <c r="I11" s="136" t="s">
        <v>286</v>
      </c>
      <c r="J11" s="136" t="s">
        <v>289</v>
      </c>
      <c r="K11" s="137">
        <v>2386815</v>
      </c>
      <c r="L11" s="137">
        <v>873749</v>
      </c>
      <c r="M11" s="136" t="s">
        <v>299</v>
      </c>
    </row>
    <row r="12" spans="2:30" s="2" customFormat="1">
      <c r="B12" s="136" t="s">
        <v>293</v>
      </c>
      <c r="C12" s="136" t="s">
        <v>294</v>
      </c>
      <c r="D12" s="137">
        <v>350000000</v>
      </c>
      <c r="E12" s="136" t="s">
        <v>263</v>
      </c>
      <c r="F12" s="61">
        <v>6.6250000000000003E-2</v>
      </c>
      <c r="G12" s="61">
        <v>6.7110010261788297E-2</v>
      </c>
      <c r="H12" s="138">
        <v>53005</v>
      </c>
      <c r="I12" s="136" t="s">
        <v>286</v>
      </c>
      <c r="J12" s="136" t="s">
        <v>289</v>
      </c>
      <c r="K12" s="137">
        <v>2955422</v>
      </c>
      <c r="L12" s="137">
        <v>8882808</v>
      </c>
      <c r="M12" s="136" t="s">
        <v>300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2:30" ht="12.75" customHeight="1">
      <c r="B13" s="136" t="s">
        <v>293</v>
      </c>
      <c r="C13" s="136" t="s">
        <v>294</v>
      </c>
      <c r="D13" s="137">
        <v>974789000</v>
      </c>
      <c r="E13" s="136" t="s">
        <v>263</v>
      </c>
      <c r="F13" s="61">
        <v>4.3749999999999997E-2</v>
      </c>
      <c r="G13" s="61">
        <v>4.9476825333688731E-2</v>
      </c>
      <c r="H13" s="138">
        <v>46585</v>
      </c>
      <c r="I13" s="136" t="s">
        <v>286</v>
      </c>
      <c r="J13" s="136" t="s">
        <v>289</v>
      </c>
      <c r="K13" s="137">
        <v>9139410</v>
      </c>
      <c r="L13" s="137">
        <v>21286019</v>
      </c>
      <c r="M13" s="136" t="s">
        <v>300</v>
      </c>
    </row>
    <row r="14" spans="2:30">
      <c r="B14" s="136" t="s">
        <v>293</v>
      </c>
      <c r="C14" s="136" t="s">
        <v>294</v>
      </c>
      <c r="D14" s="137">
        <v>650000000</v>
      </c>
      <c r="E14" s="136" t="s">
        <v>263</v>
      </c>
      <c r="F14" s="61">
        <v>6.0385062499999975E-2</v>
      </c>
      <c r="G14" s="61">
        <v>6.4820257903116962E-2</v>
      </c>
      <c r="H14" s="138">
        <v>47996</v>
      </c>
      <c r="I14" s="136" t="s">
        <v>286</v>
      </c>
      <c r="J14" s="136" t="s">
        <v>289</v>
      </c>
      <c r="K14" s="137">
        <v>13199269</v>
      </c>
      <c r="L14" s="137">
        <v>3702489</v>
      </c>
      <c r="M14" s="136" t="s">
        <v>300</v>
      </c>
    </row>
    <row r="15" spans="2:30" ht="12.75" customHeight="1">
      <c r="B15" s="136">
        <v>940</v>
      </c>
      <c r="C15" s="136" t="s">
        <v>295</v>
      </c>
      <c r="D15" s="137">
        <v>7000000</v>
      </c>
      <c r="E15" s="136" t="s">
        <v>285</v>
      </c>
      <c r="F15" s="61">
        <v>1.9E-2</v>
      </c>
      <c r="G15" s="61">
        <v>1.8692827874828399E-2</v>
      </c>
      <c r="H15" s="138">
        <v>47233</v>
      </c>
      <c r="I15" s="136" t="s">
        <v>286</v>
      </c>
      <c r="J15" s="136" t="s">
        <v>289</v>
      </c>
      <c r="K15" s="137">
        <v>2216678</v>
      </c>
      <c r="L15" s="137">
        <v>918165</v>
      </c>
      <c r="M15" s="136" t="s">
        <v>299</v>
      </c>
    </row>
    <row r="16" spans="2:30" ht="12.75" customHeight="1">
      <c r="B16" s="136">
        <v>941</v>
      </c>
      <c r="C16" s="136" t="s">
        <v>296</v>
      </c>
      <c r="D16" s="137">
        <v>3000000</v>
      </c>
      <c r="E16" s="136" t="s">
        <v>285</v>
      </c>
      <c r="F16" s="61">
        <v>2.1999999999999999E-2</v>
      </c>
      <c r="G16" s="61">
        <v>2.2798086400226847E-2</v>
      </c>
      <c r="H16" s="138">
        <v>52717</v>
      </c>
      <c r="I16" s="136" t="s">
        <v>286</v>
      </c>
      <c r="J16" s="136" t="s">
        <v>289</v>
      </c>
      <c r="K16" s="137">
        <v>1063754</v>
      </c>
      <c r="L16" s="137">
        <v>420279</v>
      </c>
      <c r="M16" s="136" t="s">
        <v>299</v>
      </c>
    </row>
    <row r="17" spans="2:13" ht="12.75" customHeight="1">
      <c r="B17" s="136">
        <v>940</v>
      </c>
      <c r="C17" s="136" t="s">
        <v>297</v>
      </c>
      <c r="D17" s="137">
        <v>3000000</v>
      </c>
      <c r="E17" s="136" t="s">
        <v>285</v>
      </c>
      <c r="F17" s="61">
        <v>6.4999999999999997E-3</v>
      </c>
      <c r="G17" s="61">
        <v>5.6045493116567702E-3</v>
      </c>
      <c r="H17" s="138">
        <v>47178</v>
      </c>
      <c r="I17" s="136" t="s">
        <v>286</v>
      </c>
      <c r="J17" s="136" t="s">
        <v>289</v>
      </c>
      <c r="K17" s="137">
        <v>63106</v>
      </c>
      <c r="L17" s="137">
        <v>249324</v>
      </c>
      <c r="M17" s="136" t="s">
        <v>299</v>
      </c>
    </row>
    <row r="18" spans="2:13">
      <c r="B18" s="136">
        <v>941</v>
      </c>
      <c r="C18" s="136" t="s">
        <v>298</v>
      </c>
      <c r="D18" s="137">
        <v>6000000</v>
      </c>
      <c r="E18" s="136" t="s">
        <v>285</v>
      </c>
      <c r="F18" s="61">
        <v>1.2500000000000001E-2</v>
      </c>
      <c r="G18" s="61">
        <v>1.1162772558893863E-2</v>
      </c>
      <c r="H18" s="138">
        <v>53022</v>
      </c>
      <c r="I18" s="136" t="s">
        <v>286</v>
      </c>
      <c r="J18" s="136" t="s">
        <v>289</v>
      </c>
      <c r="K18" s="137">
        <v>242349</v>
      </c>
      <c r="L18" s="137">
        <v>957497</v>
      </c>
      <c r="M18" s="136" t="s">
        <v>299</v>
      </c>
    </row>
    <row r="19" spans="2:13">
      <c r="B19" s="57"/>
      <c r="C19" s="57"/>
      <c r="D19" s="57"/>
      <c r="E19" s="57"/>
      <c r="F19" s="57"/>
      <c r="G19" s="204" t="s">
        <v>70</v>
      </c>
      <c r="H19" s="205"/>
      <c r="I19" s="205"/>
      <c r="J19" s="206"/>
      <c r="K19" s="57">
        <v>88184231</v>
      </c>
      <c r="L19" s="57">
        <v>88914622</v>
      </c>
      <c r="M19" s="57"/>
    </row>
    <row r="20" spans="2:13">
      <c r="L20" s="62"/>
    </row>
    <row r="21" spans="2:13">
      <c r="B21" s="60"/>
      <c r="C21" s="2"/>
      <c r="D21" s="2"/>
      <c r="E21" s="2"/>
      <c r="F21" s="2"/>
      <c r="G21" s="2"/>
      <c r="H21" s="2"/>
      <c r="I21" s="198" t="s">
        <v>25</v>
      </c>
      <c r="J21" s="199"/>
      <c r="K21" s="198" t="s">
        <v>26</v>
      </c>
      <c r="L21" s="199"/>
      <c r="M21" s="202" t="s">
        <v>27</v>
      </c>
    </row>
    <row r="22" spans="2:13" ht="12.75" customHeight="1">
      <c r="B22" s="202" t="s">
        <v>58</v>
      </c>
      <c r="C22" s="202" t="s">
        <v>59</v>
      </c>
      <c r="D22" s="202" t="s">
        <v>60</v>
      </c>
      <c r="E22" s="202" t="s">
        <v>61</v>
      </c>
      <c r="F22" s="202" t="s">
        <v>28</v>
      </c>
      <c r="G22" s="202" t="s">
        <v>14</v>
      </c>
      <c r="H22" s="202" t="s">
        <v>62</v>
      </c>
      <c r="I22" s="202" t="s">
        <v>23</v>
      </c>
      <c r="J22" s="202" t="s">
        <v>24</v>
      </c>
      <c r="K22" s="52">
        <v>45747</v>
      </c>
      <c r="L22" s="52">
        <v>45657</v>
      </c>
      <c r="M22" s="207"/>
    </row>
    <row r="23" spans="2:13">
      <c r="B23" s="203"/>
      <c r="C23" s="203"/>
      <c r="D23" s="203"/>
      <c r="E23" s="203"/>
      <c r="F23" s="203"/>
      <c r="G23" s="203"/>
      <c r="H23" s="203"/>
      <c r="I23" s="203"/>
      <c r="J23" s="203"/>
      <c r="K23" s="51" t="s">
        <v>30</v>
      </c>
      <c r="L23" s="51" t="s">
        <v>30</v>
      </c>
      <c r="M23" s="203"/>
    </row>
    <row r="24" spans="2:13">
      <c r="B24" s="136">
        <v>268</v>
      </c>
      <c r="C24" s="136" t="s">
        <v>284</v>
      </c>
      <c r="D24" s="137">
        <v>243002.4800000001</v>
      </c>
      <c r="E24" s="136" t="s">
        <v>285</v>
      </c>
      <c r="F24" s="61">
        <v>6.5000000000000002E-2</v>
      </c>
      <c r="G24" s="61">
        <v>6.9000004621887892E-2</v>
      </c>
      <c r="H24" s="138">
        <v>46266</v>
      </c>
      <c r="I24" s="136" t="s">
        <v>286</v>
      </c>
      <c r="J24" s="136" t="s">
        <v>286</v>
      </c>
      <c r="K24" s="137">
        <v>894507</v>
      </c>
      <c r="L24" s="137">
        <v>1728995</v>
      </c>
      <c r="M24" s="136" t="s">
        <v>299</v>
      </c>
    </row>
    <row r="25" spans="2:13">
      <c r="B25" s="136">
        <v>268</v>
      </c>
      <c r="C25" s="136" t="s">
        <v>287</v>
      </c>
      <c r="D25" s="137">
        <v>1215012.4000000001</v>
      </c>
      <c r="E25" s="136" t="s">
        <v>285</v>
      </c>
      <c r="F25" s="61">
        <v>6.5000000000000002E-2</v>
      </c>
      <c r="G25" s="61">
        <v>6.9000004621887892E-2</v>
      </c>
      <c r="H25" s="138">
        <v>46266</v>
      </c>
      <c r="I25" s="136" t="s">
        <v>286</v>
      </c>
      <c r="J25" s="136" t="s">
        <v>286</v>
      </c>
      <c r="K25" s="137">
        <v>4472536</v>
      </c>
      <c r="L25" s="137">
        <v>8644977</v>
      </c>
      <c r="M25" s="136" t="s">
        <v>299</v>
      </c>
    </row>
    <row r="26" spans="2:13">
      <c r="B26" s="136">
        <v>530</v>
      </c>
      <c r="C26" s="136" t="s">
        <v>288</v>
      </c>
      <c r="D26" s="137">
        <v>4500000</v>
      </c>
      <c r="E26" s="136" t="s">
        <v>285</v>
      </c>
      <c r="F26" s="61">
        <v>0.04</v>
      </c>
      <c r="G26" s="61">
        <v>4.3136349949623176E-2</v>
      </c>
      <c r="H26" s="138">
        <v>46880</v>
      </c>
      <c r="I26" s="136" t="s">
        <v>286</v>
      </c>
      <c r="J26" s="136" t="s">
        <v>289</v>
      </c>
      <c r="K26" s="137">
        <v>173271140</v>
      </c>
      <c r="L26" s="137">
        <v>171144260</v>
      </c>
      <c r="M26" s="136" t="s">
        <v>299</v>
      </c>
    </row>
    <row r="27" spans="2:13">
      <c r="B27" s="136">
        <v>551</v>
      </c>
      <c r="C27" s="136" t="s">
        <v>290</v>
      </c>
      <c r="D27" s="137">
        <v>2863636.5</v>
      </c>
      <c r="E27" s="136" t="s">
        <v>285</v>
      </c>
      <c r="F27" s="61">
        <v>5.7000000000000002E-2</v>
      </c>
      <c r="G27" s="61">
        <v>5.7023564023129317E-2</v>
      </c>
      <c r="H27" s="138">
        <v>47406</v>
      </c>
      <c r="I27" s="136" t="s">
        <v>286</v>
      </c>
      <c r="J27" s="136" t="s">
        <v>286</v>
      </c>
      <c r="K27" s="137">
        <v>42430012</v>
      </c>
      <c r="L27" s="137">
        <v>41909190</v>
      </c>
      <c r="M27" s="136" t="s">
        <v>299</v>
      </c>
    </row>
    <row r="28" spans="2:13">
      <c r="B28" s="136">
        <v>551</v>
      </c>
      <c r="C28" s="136" t="s">
        <v>291</v>
      </c>
      <c r="D28" s="137">
        <v>4500000</v>
      </c>
      <c r="E28" s="136" t="s">
        <v>285</v>
      </c>
      <c r="F28" s="61">
        <v>4.7E-2</v>
      </c>
      <c r="G28" s="61">
        <v>4.954038833074121E-2</v>
      </c>
      <c r="H28" s="138">
        <v>47631</v>
      </c>
      <c r="I28" s="136" t="s">
        <v>286</v>
      </c>
      <c r="J28" s="136" t="s">
        <v>286</v>
      </c>
      <c r="K28" s="137">
        <v>130170264</v>
      </c>
      <c r="L28" s="137">
        <v>128572441</v>
      </c>
      <c r="M28" s="136" t="s">
        <v>299</v>
      </c>
    </row>
    <row r="29" spans="2:13">
      <c r="B29" s="136">
        <v>816</v>
      </c>
      <c r="C29" s="136" t="s">
        <v>292</v>
      </c>
      <c r="D29" s="137">
        <v>5000000</v>
      </c>
      <c r="E29" s="136" t="s">
        <v>285</v>
      </c>
      <c r="F29" s="61">
        <v>2.7E-2</v>
      </c>
      <c r="G29" s="61">
        <v>3.3852357363574413E-2</v>
      </c>
      <c r="H29" s="138">
        <v>51812</v>
      </c>
      <c r="I29" s="136" t="s">
        <v>286</v>
      </c>
      <c r="J29" s="136" t="s">
        <v>289</v>
      </c>
      <c r="K29" s="137">
        <v>176411710</v>
      </c>
      <c r="L29" s="137">
        <v>174246280</v>
      </c>
      <c r="M29" s="136" t="s">
        <v>299</v>
      </c>
    </row>
    <row r="30" spans="2:13">
      <c r="B30" s="136" t="s">
        <v>293</v>
      </c>
      <c r="C30" s="136" t="s">
        <v>294</v>
      </c>
      <c r="D30" s="137">
        <v>350000000</v>
      </c>
      <c r="E30" s="136" t="s">
        <v>263</v>
      </c>
      <c r="F30" s="61">
        <v>6.6250000000000003E-2</v>
      </c>
      <c r="G30" s="61">
        <v>6.7110010261788297E-2</v>
      </c>
      <c r="H30" s="138">
        <v>53005</v>
      </c>
      <c r="I30" s="136" t="s">
        <v>286</v>
      </c>
      <c r="J30" s="136" t="s">
        <v>289</v>
      </c>
      <c r="K30" s="137">
        <v>330864935</v>
      </c>
      <c r="L30" s="137">
        <v>345894514</v>
      </c>
      <c r="M30" s="136" t="s">
        <v>300</v>
      </c>
    </row>
    <row r="31" spans="2:13">
      <c r="B31" s="136" t="s">
        <v>293</v>
      </c>
      <c r="C31" s="136" t="s">
        <v>294</v>
      </c>
      <c r="D31" s="137">
        <v>974789000</v>
      </c>
      <c r="E31" s="136" t="s">
        <v>263</v>
      </c>
      <c r="F31" s="61">
        <v>4.3749999999999997E-2</v>
      </c>
      <c r="G31" s="61">
        <v>4.9476825333688731E-2</v>
      </c>
      <c r="H31" s="138">
        <v>46585</v>
      </c>
      <c r="I31" s="136" t="s">
        <v>286</v>
      </c>
      <c r="J31" s="136" t="s">
        <v>289</v>
      </c>
      <c r="K31" s="137">
        <v>915428600</v>
      </c>
      <c r="L31" s="137">
        <v>954305803</v>
      </c>
      <c r="M31" s="136" t="s">
        <v>300</v>
      </c>
    </row>
    <row r="32" spans="2:13">
      <c r="B32" s="136" t="s">
        <v>293</v>
      </c>
      <c r="C32" s="136" t="s">
        <v>294</v>
      </c>
      <c r="D32" s="137">
        <v>650000000</v>
      </c>
      <c r="E32" s="136" t="s">
        <v>263</v>
      </c>
      <c r="F32" s="61">
        <v>6.0385062499999975E-2</v>
      </c>
      <c r="G32" s="61">
        <v>6.4820257903116962E-2</v>
      </c>
      <c r="H32" s="138">
        <v>47996</v>
      </c>
      <c r="I32" s="136" t="s">
        <v>286</v>
      </c>
      <c r="J32" s="136" t="s">
        <v>289</v>
      </c>
      <c r="K32" s="137">
        <v>605492991</v>
      </c>
      <c r="L32" s="137">
        <v>633059005</v>
      </c>
      <c r="M32" s="136" t="s">
        <v>300</v>
      </c>
    </row>
    <row r="33" spans="2:13">
      <c r="B33" s="136">
        <v>940</v>
      </c>
      <c r="C33" s="136" t="s">
        <v>295</v>
      </c>
      <c r="D33" s="137">
        <v>7000000</v>
      </c>
      <c r="E33" s="136" t="s">
        <v>285</v>
      </c>
      <c r="F33" s="61">
        <v>1.9E-2</v>
      </c>
      <c r="G33" s="61">
        <v>1.8692827874828399E-2</v>
      </c>
      <c r="H33" s="138">
        <v>47233</v>
      </c>
      <c r="I33" s="136" t="s">
        <v>286</v>
      </c>
      <c r="J33" s="136" t="s">
        <v>289</v>
      </c>
      <c r="K33" s="137">
        <v>272590103</v>
      </c>
      <c r="L33" s="137">
        <v>269262594</v>
      </c>
      <c r="M33" s="136" t="s">
        <v>299</v>
      </c>
    </row>
    <row r="34" spans="2:13">
      <c r="B34" s="136">
        <v>941</v>
      </c>
      <c r="C34" s="136" t="s">
        <v>296</v>
      </c>
      <c r="D34" s="137">
        <v>3000000</v>
      </c>
      <c r="E34" s="136" t="s">
        <v>285</v>
      </c>
      <c r="F34" s="61">
        <v>2.1999999999999999E-2</v>
      </c>
      <c r="G34" s="61">
        <v>2.2798086400226847E-2</v>
      </c>
      <c r="H34" s="138">
        <v>52717</v>
      </c>
      <c r="I34" s="136" t="s">
        <v>286</v>
      </c>
      <c r="J34" s="136" t="s">
        <v>289</v>
      </c>
      <c r="K34" s="137">
        <v>115261488</v>
      </c>
      <c r="L34" s="137">
        <v>113832010</v>
      </c>
      <c r="M34" s="136" t="s">
        <v>299</v>
      </c>
    </row>
    <row r="35" spans="2:13">
      <c r="B35" s="136">
        <v>940</v>
      </c>
      <c r="C35" s="136" t="s">
        <v>297</v>
      </c>
      <c r="D35" s="137">
        <v>3000000</v>
      </c>
      <c r="E35" s="136" t="s">
        <v>285</v>
      </c>
      <c r="F35" s="61">
        <v>6.4999999999999997E-3</v>
      </c>
      <c r="G35" s="61">
        <v>5.6045493116567702E-3</v>
      </c>
      <c r="H35" s="138">
        <v>47178</v>
      </c>
      <c r="I35" s="136" t="s">
        <v>286</v>
      </c>
      <c r="J35" s="136" t="s">
        <v>289</v>
      </c>
      <c r="K35" s="137">
        <v>117088802</v>
      </c>
      <c r="L35" s="137">
        <v>115676663</v>
      </c>
      <c r="M35" s="136" t="s">
        <v>299</v>
      </c>
    </row>
    <row r="36" spans="2:13">
      <c r="B36" s="136">
        <v>941</v>
      </c>
      <c r="C36" s="136" t="s">
        <v>298</v>
      </c>
      <c r="D36" s="137">
        <v>6000000</v>
      </c>
      <c r="E36" s="136" t="s">
        <v>285</v>
      </c>
      <c r="F36" s="61">
        <v>1.2500000000000001E-2</v>
      </c>
      <c r="G36" s="61">
        <v>1.1162772558893863E-2</v>
      </c>
      <c r="H36" s="138">
        <v>53022</v>
      </c>
      <c r="I36" s="136" t="s">
        <v>286</v>
      </c>
      <c r="J36" s="136" t="s">
        <v>289</v>
      </c>
      <c r="K36" s="137">
        <v>238912769</v>
      </c>
      <c r="L36" s="137">
        <v>236040586</v>
      </c>
      <c r="M36" s="136" t="s">
        <v>299</v>
      </c>
    </row>
    <row r="37" spans="2:13">
      <c r="B37" s="57"/>
      <c r="C37" s="57"/>
      <c r="D37" s="57"/>
      <c r="E37" s="57"/>
      <c r="F37" s="57"/>
      <c r="G37" s="204" t="s">
        <v>71</v>
      </c>
      <c r="H37" s="205"/>
      <c r="I37" s="205"/>
      <c r="J37" s="206"/>
      <c r="K37" s="57">
        <v>3123289857</v>
      </c>
      <c r="L37" s="57">
        <v>3194317318</v>
      </c>
      <c r="M37" s="57"/>
    </row>
  </sheetData>
  <mergeCells count="26">
    <mergeCell ref="B4:B5"/>
    <mergeCell ref="C4:C5"/>
    <mergeCell ref="D4:D5"/>
    <mergeCell ref="E4:E5"/>
    <mergeCell ref="F4:F5"/>
    <mergeCell ref="G19:J19"/>
    <mergeCell ref="I21:J21"/>
    <mergeCell ref="K21:L21"/>
    <mergeCell ref="M21:M23"/>
    <mergeCell ref="I3:J3"/>
    <mergeCell ref="K3:L3"/>
    <mergeCell ref="M3:M5"/>
    <mergeCell ref="H4:H5"/>
    <mergeCell ref="I4:I5"/>
    <mergeCell ref="J4:J5"/>
    <mergeCell ref="G4:G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G37:J37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C41D57-AD5B-4D40-9E48-0F83B60AD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ACTIVOS</vt:lpstr>
      <vt:lpstr>PASIVOS</vt:lpstr>
      <vt:lpstr>RESULTADO</vt:lpstr>
      <vt:lpstr>PATRIMONIO</vt:lpstr>
      <vt:lpstr>FLUJO DIRECTO</vt:lpstr>
      <vt:lpstr>NOTA 17.1</vt:lpstr>
      <vt:lpstr>NOTA 17.2 </vt:lpstr>
      <vt:lpstr>NOTA 17.3</vt:lpstr>
      <vt:lpstr>NOTA 17.6</vt:lpstr>
      <vt:lpstr>NOTA 25</vt:lpstr>
      <vt:lpstr>ACTIVOS!Área_de_impresión</vt:lpstr>
      <vt:lpstr>'FLUJO DIRECTO'!Área_de_impresión</vt:lpstr>
      <vt:lpstr>'NOTA 25'!Área_de_impresión</vt:lpstr>
      <vt:lpstr>PASIVOS!Área_de_impresión</vt:lpstr>
      <vt:lpstr>PATRIMONIO!Área_de_impresión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2025-05-07T18:49:37Z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