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2Q/Investor Kit/ESP/"/>
    </mc:Choice>
  </mc:AlternateContent>
  <xr:revisionPtr revIDLastSave="4814" documentId="13_ncr:1_{E332BEFA-16CE-44B1-BCE4-8675883AA9BA}" xr6:coauthVersionLast="47" xr6:coauthVersionMax="47" xr10:uidLastSave="{8C98D3B7-952D-482E-A355-013D7381DA8D}"/>
  <bookViews>
    <workbookView xWindow="28680" yWindow="-45" windowWidth="29040" windowHeight="15720" tabRatio="792" xr2:uid="{00000000-000D-0000-FFFF-FFFF00000000}"/>
  </bookViews>
  <sheets>
    <sheet name="Inicio" sheetId="17" r:id="rId1"/>
    <sheet name="SM" sheetId="12" r:id="rId2"/>
    <sheet name="MdH" sheetId="13" r:id="rId3"/>
    <sheet name="TxD" sheetId="14" r:id="rId4"/>
    <sheet name="SC" sheetId="16" r:id="rId5"/>
    <sheet name="SC CHILE" sheetId="7" r:id="rId6"/>
    <sheet name="SC ARG" sheetId="8" r:id="rId7"/>
    <sheet name="EBITDA" sheetId="18" r:id="rId8"/>
    <sheet name="SC PERÚ" sheetId="11" r:id="rId9"/>
    <sheet name="SC COL" sheetId="10" r:id="rId10"/>
    <sheet name="RF" sheetId="15" r:id="rId11"/>
    <sheet name="EERR Resumen" sheetId="19" r:id="rId12"/>
    <sheet name="EERR Q" sheetId="20" r:id="rId13"/>
    <sheet name="EERR ACU" sheetId="29" r:id="rId14"/>
    <sheet name="EERR x UN" sheetId="21" r:id="rId15"/>
    <sheet name="EEFF x País Q" sheetId="22" r:id="rId16"/>
    <sheet name="Balance Resumen" sheetId="23" r:id="rId17"/>
    <sheet name="Balance Consolidado" sheetId="28" r:id="rId18"/>
    <sheet name="Balance x Pais" sheetId="24" r:id="rId19"/>
    <sheet name="Flujo" sheetId="25" r:id="rId20"/>
    <sheet name="Ratios" sheetId="26" r:id="rId21"/>
    <sheet name="IFRS 16" sheetId="27" r:id="rId22"/>
  </sheets>
  <definedNames>
    <definedName name="_ftn1" localSheetId="10">RF!#REF!</definedName>
    <definedName name="_ftn2" localSheetId="10">RF!#REF!</definedName>
    <definedName name="_ftn3" localSheetId="10">RF!#REF!</definedName>
    <definedName name="_ftn4" localSheetId="10">RF!#REF!</definedName>
    <definedName name="_ftn5" localSheetId="10">RF!#REF!</definedName>
    <definedName name="_ftn6" localSheetId="10">RF!#REF!</definedName>
    <definedName name="_ftn7" localSheetId="10">RF!#REF!</definedName>
    <definedName name="_ftn8" localSheetId="10">RF!#REF!</definedName>
    <definedName name="_ftnref1" localSheetId="10">RF!#REF!</definedName>
    <definedName name="_ftnref2" localSheetId="10">RF!#REF!</definedName>
    <definedName name="_ftnref3" localSheetId="10">RF!#REF!</definedName>
    <definedName name="_Toc332285091" localSheetId="10">RF!#REF!</definedName>
    <definedName name="_Toc332285092" localSheetId="10">RF!#REF!</definedName>
    <definedName name="_Toc332285093" localSheetId="10">RF!#REF!</definedName>
    <definedName name="_Toc332285094" localSheetId="10">RF!#REF!</definedName>
    <definedName name="_Toc332285095" localSheetId="10">RF!#REF!</definedName>
    <definedName name="_Toc332286021" localSheetId="2">MdH!#REF!</definedName>
    <definedName name="_Toc332286021" localSheetId="1">SM!#REF!</definedName>
    <definedName name="_Toc332286021" localSheetId="3">TxD!#REF!</definedName>
    <definedName name="_Toc332286050" localSheetId="7">EBITDA!#REF!</definedName>
    <definedName name="_Toc340140678" localSheetId="2">MdH!#REF!</definedName>
    <definedName name="_Toc340140678" localSheetId="1">SM!#REF!</definedName>
    <definedName name="_Toc340140678" localSheetId="3">TxD!#REF!</definedName>
    <definedName name="_Toc340140679" localSheetId="2">MdH!#REF!</definedName>
    <definedName name="_Toc340140679" localSheetId="1">SM!#REF!</definedName>
    <definedName name="_Toc340140679" localSheetId="3">TxD!#REF!</definedName>
    <definedName name="_Toc340140680" localSheetId="2">MdH!#REF!</definedName>
    <definedName name="_Toc340140680" localSheetId="1">SM!#REF!</definedName>
    <definedName name="_Toc340140680" localSheetId="3">TxD!#REF!</definedName>
    <definedName name="_Toc340140681" localSheetId="2">MdH!#REF!</definedName>
    <definedName name="_Toc340140681" localSheetId="1">SM!#REF!</definedName>
    <definedName name="_Toc340140681" localSheetId="3">TxD!#REF!</definedName>
    <definedName name="_xlnm.Extract" localSheetId="16">#REF!</definedName>
    <definedName name="_xlnm.Extract" localSheetId="18">#REF!</definedName>
    <definedName name="_xlnm.Extract" localSheetId="7">#REF!</definedName>
    <definedName name="_xlnm.Extract" localSheetId="15">#REF!</definedName>
    <definedName name="_xlnm.Extract" localSheetId="12">#REF!</definedName>
    <definedName name="_xlnm.Extract" localSheetId="11">#REF!</definedName>
    <definedName name="_xlnm.Extract" localSheetId="14">#REF!</definedName>
    <definedName name="_xlnm.Extract" localSheetId="2">#REF!</definedName>
    <definedName name="_xlnm.Extract" localSheetId="10">#REF!</definedName>
    <definedName name="_xlnm.Extract" localSheetId="4">#REF!</definedName>
    <definedName name="_xlnm.Extract" localSheetId="6">#REF!</definedName>
    <definedName name="_xlnm.Extract" localSheetId="9">#REF!</definedName>
    <definedName name="_xlnm.Extract" localSheetId="8">#REF!</definedName>
    <definedName name="_xlnm.Extract" localSheetId="1">#REF!</definedName>
    <definedName name="_xlnm.Extract" localSheetId="3">#REF!</definedName>
    <definedName name="_xlnm.Extract">#REF!</definedName>
    <definedName name="_xlnm.Print_Area" localSheetId="16">#REF!</definedName>
    <definedName name="_xlnm.Print_Area" localSheetId="18">#REF!</definedName>
    <definedName name="_xlnm.Print_Area" localSheetId="7">EBITDA!$A$1:$I$40</definedName>
    <definedName name="_xlnm.Print_Area" localSheetId="15">'EEFF x País Q'!$A$1:$R$52</definedName>
    <definedName name="_xlnm.Print_Area" localSheetId="12">'EERR Q'!$A$1:$N$35</definedName>
    <definedName name="_xlnm.Print_Area" localSheetId="11">#REF!</definedName>
    <definedName name="_xlnm.Print_Area" localSheetId="14">'EERR x UN'!$A$1:$M$89</definedName>
    <definedName name="_xlnm.Print_Area" localSheetId="2">MdH!$A$1:$Q$14</definedName>
    <definedName name="_xlnm.Print_Area" localSheetId="10">RF!$A$1:$G$58</definedName>
    <definedName name="_xlnm.Print_Area" localSheetId="4">SC!$A$1:$L$31</definedName>
    <definedName name="_xlnm.Print_Area" localSheetId="9">#REF!</definedName>
    <definedName name="_xlnm.Print_Area" localSheetId="8">'SC PERÚ'!$A$1:$M$21</definedName>
    <definedName name="_xlnm.Print_Area" localSheetId="1">SM!$A$1:$P$55</definedName>
    <definedName name="_xlnm.Print_Area" localSheetId="3">TxD!$A$1:$U$12</definedName>
    <definedName name="_xlnm.Print_Area">#REF!</definedName>
    <definedName name="_xlnm.Database" localSheetId="16">#REF!</definedName>
    <definedName name="_xlnm.Database" localSheetId="18">#REF!</definedName>
    <definedName name="_xlnm.Database" localSheetId="7">#REF!</definedName>
    <definedName name="_xlnm.Database" localSheetId="15">#REF!</definedName>
    <definedName name="_xlnm.Database" localSheetId="12">#REF!</definedName>
    <definedName name="_xlnm.Database" localSheetId="11">#REF!</definedName>
    <definedName name="_xlnm.Database" localSheetId="14">#REF!</definedName>
    <definedName name="_xlnm.Database" localSheetId="2">#REF!</definedName>
    <definedName name="_xlnm.Database" localSheetId="10">#REF!</definedName>
    <definedName name="_xlnm.Database" localSheetId="4">#REF!</definedName>
    <definedName name="_xlnm.Database" localSheetId="6">#REF!</definedName>
    <definedName name="_xlnm.Database" localSheetId="9">#REF!</definedName>
    <definedName name="_xlnm.Database" localSheetId="8">#REF!</definedName>
    <definedName name="_xlnm.Database" localSheetId="1">#REF!</definedName>
    <definedName name="_xlnm.Database" localSheetId="3">#REF!</definedName>
    <definedName name="_xlnm.Database">#REF!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16">#REF!</definedName>
    <definedName name="felipe" localSheetId="18">#REF!</definedName>
    <definedName name="felipe" localSheetId="7">#REF!</definedName>
    <definedName name="felipe" localSheetId="12">#REF!</definedName>
    <definedName name="felipe" localSheetId="11">#REF!</definedName>
    <definedName name="felipe" localSheetId="14">#REF!</definedName>
    <definedName name="felipe" localSheetId="2">#REF!</definedName>
    <definedName name="felipe" localSheetId="10">#REF!</definedName>
    <definedName name="felipe" localSheetId="4">#REF!</definedName>
    <definedName name="felipe" localSheetId="6">#REF!</definedName>
    <definedName name="felipe" localSheetId="9">#REF!</definedName>
    <definedName name="felipe" localSheetId="8">#REF!</definedName>
    <definedName name="felipe" localSheetId="1">#REF!</definedName>
    <definedName name="felipe" localSheetId="3">#REF!</definedName>
    <definedName name="felipe">#REF!</definedName>
    <definedName name="_xlnm.Recorder">#REF!</definedName>
    <definedName name="HIPERMERCADOS">#REF!</definedName>
    <definedName name="plotting.DialogEnd" localSheetId="16">#N/A</definedName>
    <definedName name="plotting.DialogEnd" localSheetId="18">#N/A</definedName>
    <definedName name="plotting.DialogEnd" localSheetId="7">#N/A</definedName>
    <definedName name="plotting.DialogEnd" localSheetId="12">#N/A</definedName>
    <definedName name="plotting.DialogEnd" localSheetId="11">#REF!</definedName>
    <definedName name="plotting.DialogEnd" localSheetId="14">#REF!</definedName>
    <definedName name="plotting.DialogEnd" localSheetId="19">#N/A</definedName>
    <definedName name="plotting.DialogEnd" localSheetId="10">RF!plotting.DialogEnd</definedName>
    <definedName name="plotting.DialogEnd">#N/A</definedName>
    <definedName name="plotting.DialogOK" localSheetId="16">#N/A</definedName>
    <definedName name="plotting.DialogOK" localSheetId="18">#N/A</definedName>
    <definedName name="plotting.DialogOK" localSheetId="7">#N/A</definedName>
    <definedName name="plotting.DialogOK" localSheetId="12">#N/A</definedName>
    <definedName name="plotting.DialogOK" localSheetId="11">#REF!</definedName>
    <definedName name="plotting.DialogOK" localSheetId="14">#REF!</definedName>
    <definedName name="plotting.DialogOK" localSheetId="19">#N/A</definedName>
    <definedName name="plotting.DialogOK" localSheetId="10">RF!plotting.DialogOK</definedName>
    <definedName name="plotting.DialogOK">#N/A</definedName>
    <definedName name="_xlnm.Print_Titles" localSheetId="16">#REF!</definedName>
    <definedName name="_xlnm.Print_Titles" localSheetId="18">#REF!</definedName>
    <definedName name="_xlnm.Print_Titles" localSheetId="7">#REF!</definedName>
    <definedName name="_xlnm.Print_Titles" localSheetId="15">#REF!</definedName>
    <definedName name="_xlnm.Print_Titles" localSheetId="12">#REF!</definedName>
    <definedName name="_xlnm.Print_Titles" localSheetId="11">#REF!</definedName>
    <definedName name="_xlnm.Print_Titles" localSheetId="14">#REF!</definedName>
    <definedName name="_xlnm.Print_Titles" localSheetId="2">#REF!</definedName>
    <definedName name="_xlnm.Print_Titles" localSheetId="10">#REF!</definedName>
    <definedName name="_xlnm.Print_Titles" localSheetId="4">#REF!</definedName>
    <definedName name="_xlnm.Print_Titles" localSheetId="9">#REF!</definedName>
    <definedName name="_xlnm.Print_Titles" localSheetId="8">#REF!</definedName>
    <definedName name="_xlnm.Print_Titles" localSheetId="1">#REF!</definedName>
    <definedName name="_xlnm.Print_Titles" localSheetId="3">#REF!</definedName>
    <definedName name="_xlnm.Print_Titles">#REF!</definedName>
    <definedName name="VA_ircso">#REF!-#REF!</definedName>
    <definedName name="VA_muhip">#REF!-#REF!</definedName>
    <definedName name="VA_muout" localSheetId="10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 localSheetId="10">(SUM(#REF!:#REF!)-SUM(#REF!:#REF!))</definedName>
    <definedName name="VA_provi">#REF!-#REF!</definedName>
    <definedName name="VA_realp">#REF!-#REF!+#REF!-#REF!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29" l="1"/>
  <c r="E29" i="29"/>
  <c r="D29" i="29"/>
  <c r="N29" i="29"/>
  <c r="J28" i="29"/>
  <c r="H28" i="29"/>
  <c r="J29" i="28"/>
  <c r="I29" i="28"/>
  <c r="D29" i="28"/>
  <c r="C29" i="28"/>
  <c r="I28" i="28"/>
  <c r="J4" i="28"/>
  <c r="I4" i="28"/>
  <c r="G4" i="28"/>
  <c r="G29" i="28" s="1"/>
  <c r="F4" i="28"/>
  <c r="F29" i="28" s="1"/>
  <c r="L41" i="21" l="1"/>
  <c r="L52" i="21" s="1"/>
  <c r="L69" i="21" s="1"/>
  <c r="L40" i="21"/>
  <c r="L51" i="21" s="1"/>
  <c r="L68" i="21" s="1"/>
  <c r="I41" i="21"/>
  <c r="I52" i="21" s="1"/>
  <c r="I69" i="21" s="1"/>
  <c r="J40" i="21"/>
  <c r="J51" i="21" s="1"/>
  <c r="J68" i="21" s="1"/>
  <c r="I40" i="21"/>
  <c r="I51" i="21" s="1"/>
  <c r="I68" i="21" s="1"/>
  <c r="G41" i="21"/>
  <c r="G52" i="21" s="1"/>
  <c r="G69" i="21" s="1"/>
  <c r="F41" i="21"/>
  <c r="F52" i="21" s="1"/>
  <c r="F69" i="21" s="1"/>
  <c r="M26" i="21"/>
  <c r="M41" i="21" s="1"/>
  <c r="M52" i="21" s="1"/>
  <c r="M69" i="21" s="1"/>
  <c r="L26" i="21"/>
  <c r="L25" i="21"/>
  <c r="I26" i="21"/>
  <c r="J25" i="21"/>
  <c r="I25" i="21"/>
  <c r="G26" i="21"/>
  <c r="F26" i="21"/>
  <c r="F25" i="21"/>
  <c r="F40" i="21" s="1"/>
  <c r="F51" i="21" s="1"/>
  <c r="F68" i="21" s="1"/>
  <c r="D25" i="21"/>
  <c r="D40" i="21" s="1"/>
  <c r="D51" i="21" s="1"/>
  <c r="D68" i="21" s="1"/>
  <c r="C26" i="21"/>
  <c r="C41" i="21" s="1"/>
  <c r="C52" i="21" s="1"/>
  <c r="C69" i="21" s="1"/>
  <c r="C25" i="21"/>
  <c r="C40" i="21" s="1"/>
  <c r="C51" i="21" s="1"/>
  <c r="C68" i="21" s="1"/>
  <c r="E44" i="15"/>
  <c r="F44" i="15"/>
  <c r="G32" i="15"/>
  <c r="G44" i="15" s="1"/>
  <c r="E32" i="15"/>
  <c r="F32" i="15"/>
  <c r="E19" i="15"/>
  <c r="F19" i="15"/>
  <c r="G19" i="15"/>
  <c r="D19" i="15"/>
  <c r="D32" i="15" s="1"/>
  <c r="D44" i="15" s="1"/>
  <c r="E12" i="26" l="1"/>
  <c r="C4" i="26" l="1"/>
  <c r="D4" i="26"/>
  <c r="C12" i="26"/>
  <c r="D12" i="26"/>
  <c r="C5" i="24"/>
  <c r="G5" i="24" s="1"/>
  <c r="D5" i="24"/>
  <c r="H5" i="24" s="1"/>
  <c r="G6" i="23"/>
  <c r="H6" i="23"/>
  <c r="L4" i="22"/>
  <c r="L37" i="22" s="1"/>
  <c r="N4" i="22"/>
  <c r="N37" i="22" s="1"/>
  <c r="L5" i="22"/>
  <c r="M5" i="22"/>
  <c r="N5" i="22"/>
  <c r="O5" i="22"/>
  <c r="Q5" i="22"/>
  <c r="R5" i="22"/>
  <c r="G28" i="20"/>
  <c r="I28" i="20"/>
  <c r="C29" i="20"/>
  <c r="D29" i="20"/>
  <c r="L29" i="20"/>
  <c r="M29" i="20"/>
  <c r="B16" i="18"/>
  <c r="B29" i="18"/>
  <c r="L5" i="24" l="1"/>
  <c r="K5" i="24"/>
  <c r="C19" i="15"/>
  <c r="C32" i="15" s="1"/>
  <c r="C44" i="15" s="1"/>
  <c r="D5" i="7"/>
  <c r="D5" i="8" s="1"/>
  <c r="C5" i="7"/>
  <c r="G5" i="7" s="1"/>
  <c r="G13" i="7" s="1"/>
  <c r="D5" i="16"/>
  <c r="J5" i="16" s="1"/>
  <c r="C5" i="16"/>
  <c r="F5" i="16" s="1"/>
  <c r="P5" i="7" l="1"/>
  <c r="P13" i="7" s="1"/>
  <c r="D13" i="7"/>
  <c r="I5" i="16"/>
  <c r="C13" i="7"/>
  <c r="G5" i="16"/>
  <c r="H5" i="7"/>
  <c r="H13" i="7" s="1"/>
  <c r="L5" i="7"/>
  <c r="L13" i="7" s="1"/>
  <c r="K5" i="7"/>
  <c r="K13" i="7" s="1"/>
  <c r="O5" i="7"/>
  <c r="O13" i="7" s="1"/>
  <c r="H5" i="8"/>
  <c r="H23" i="8" s="1"/>
  <c r="P5" i="8"/>
  <c r="P23" i="8" s="1"/>
  <c r="D23" i="8"/>
  <c r="D5" i="11"/>
  <c r="L5" i="8"/>
  <c r="L23" i="8" s="1"/>
  <c r="C5" i="8"/>
  <c r="H5" i="11" l="1"/>
  <c r="H14" i="11" s="1"/>
  <c r="L5" i="11"/>
  <c r="L14" i="11" s="1"/>
  <c r="D5" i="10"/>
  <c r="D14" i="11"/>
  <c r="G5" i="8"/>
  <c r="G23" i="8" s="1"/>
  <c r="O5" i="8"/>
  <c r="O23" i="8" s="1"/>
  <c r="K5" i="8"/>
  <c r="K23" i="8" s="1"/>
  <c r="C5" i="11"/>
  <c r="C23" i="8"/>
  <c r="C14" i="11" l="1"/>
  <c r="K5" i="11"/>
  <c r="K14" i="11" s="1"/>
  <c r="G5" i="11"/>
  <c r="G14" i="11" s="1"/>
  <c r="C5" i="10"/>
  <c r="H5" i="10"/>
  <c r="H11" i="10" s="1"/>
  <c r="L5" i="10"/>
  <c r="L11" i="10" s="1"/>
  <c r="D11" i="10"/>
  <c r="K5" i="10" l="1"/>
  <c r="K11" i="10" s="1"/>
  <c r="C11" i="10"/>
  <c r="G5" i="10"/>
  <c r="G11" i="10" s="1"/>
  <c r="D5" i="13" l="1"/>
  <c r="F5" i="13" s="1"/>
  <c r="H5" i="13" s="1"/>
  <c r="L5" i="13" s="1"/>
  <c r="N5" i="13" s="1"/>
  <c r="P5" i="13" s="1"/>
  <c r="C5" i="13"/>
  <c r="C5" i="14" s="1"/>
  <c r="E5" i="14" s="1"/>
  <c r="G5" i="14" s="1"/>
  <c r="K5" i="14" s="1"/>
  <c r="M5" i="14" s="1"/>
  <c r="O5" i="14" s="1"/>
  <c r="D5" i="14" l="1"/>
  <c r="F5" i="14" s="1"/>
  <c r="H5" i="14" s="1"/>
  <c r="L5" i="14" s="1"/>
  <c r="N5" i="14" s="1"/>
  <c r="P5" i="14" s="1"/>
  <c r="E5" i="13"/>
  <c r="G5" i="13"/>
  <c r="K5" i="13" s="1"/>
  <c r="M5" i="13" s="1"/>
  <c r="O5" i="13" s="1"/>
</calcChain>
</file>

<file path=xl/sharedStrings.xml><?xml version="1.0" encoding="utf-8"?>
<sst xmlns="http://schemas.openxmlformats.org/spreadsheetml/2006/main" count="1123" uniqueCount="362">
  <si>
    <t>N° de Tiendas</t>
  </si>
  <si>
    <t xml:space="preserve">% Arrendado </t>
  </si>
  <si>
    <t>Chile</t>
  </si>
  <si>
    <t>Argentina</t>
  </si>
  <si>
    <t>Brasil</t>
  </si>
  <si>
    <t>Perú</t>
  </si>
  <si>
    <t>Colombia</t>
  </si>
  <si>
    <t>Supermercados</t>
  </si>
  <si>
    <t>Mejoramiento del Hogar</t>
  </si>
  <si>
    <t>SUPERMERCADO</t>
  </si>
  <si>
    <t>MEJORAMIENTO DEL HOGAR</t>
  </si>
  <si>
    <t>Tiendas por Departamento</t>
  </si>
  <si>
    <t>TIENDAS POR DEPARTAMENTO</t>
  </si>
  <si>
    <t>Indicadores de Retail Financiero</t>
  </si>
  <si>
    <t>CHILE</t>
  </si>
  <si>
    <t>Provisión sobre Cartera Vencida</t>
  </si>
  <si>
    <t>Saldo Deuda &gt;90 (%)</t>
  </si>
  <si>
    <t>Castigos Netos Anualizados / Saldo Promedio Periodo (%)</t>
  </si>
  <si>
    <t>Cartera Renegociada (%)</t>
  </si>
  <si>
    <t>% de Ventas con Tarjeta sobre Ventas Totales</t>
  </si>
  <si>
    <t>ARGENTINA</t>
  </si>
  <si>
    <t>PERÚ</t>
  </si>
  <si>
    <t>COLOMBIA</t>
  </si>
  <si>
    <t>RETAIL FINANCIERO</t>
  </si>
  <si>
    <t>N° de Centros Comerciales</t>
  </si>
  <si>
    <t>Tasas de Ocupación</t>
  </si>
  <si>
    <t>Cencosud Shopping</t>
  </si>
  <si>
    <t>Ubicaciones No IPO</t>
  </si>
  <si>
    <t>Centros Comerciales</t>
  </si>
  <si>
    <t>SHOPPING CENTERS</t>
  </si>
  <si>
    <t>GLA EERR</t>
  </si>
  <si>
    <t>GLA TOTAL</t>
  </si>
  <si>
    <t>Visitas (miles)</t>
  </si>
  <si>
    <t>Var%</t>
  </si>
  <si>
    <t>Portal Talcahuano</t>
  </si>
  <si>
    <t>Portal Valdivia</t>
  </si>
  <si>
    <t>Trascaja</t>
  </si>
  <si>
    <t>Ubicaciones IPO</t>
  </si>
  <si>
    <t>TOTAL CHILE</t>
  </si>
  <si>
    <t>Ventas EERR (CLP 'MM)</t>
  </si>
  <si>
    <t>Ventas (CLP 'MM)</t>
  </si>
  <si>
    <t>Unicenter</t>
  </si>
  <si>
    <t>Portal Plaza Oeste</t>
  </si>
  <si>
    <t>Portal Palmas del Pliar</t>
  </si>
  <si>
    <t>Portal Rosario</t>
  </si>
  <si>
    <t>Portal Patagonia</t>
  </si>
  <si>
    <t>Portal Lomas</t>
  </si>
  <si>
    <t>Portal Tucuman</t>
  </si>
  <si>
    <t>Portal Escobar</t>
  </si>
  <si>
    <t>Portal los Andes</t>
  </si>
  <si>
    <t>Portal Trelew</t>
  </si>
  <si>
    <t>Portal Salta</t>
  </si>
  <si>
    <t>Portal Santiago Del Estero</t>
  </si>
  <si>
    <t>TOTAL ARGENTINA</t>
  </si>
  <si>
    <t>Ventas EERR (ARS 'MM)</t>
  </si>
  <si>
    <t>Ventas (ARS 'MM)</t>
  </si>
  <si>
    <t>Plaza Lima Sur</t>
  </si>
  <si>
    <t xml:space="preserve">Balta </t>
  </si>
  <si>
    <t>Plaza Camacho</t>
  </si>
  <si>
    <t>TOTAL PERÚ</t>
  </si>
  <si>
    <t>Visitas (Miles)</t>
  </si>
  <si>
    <t>Ventas (PEN 'MM)</t>
  </si>
  <si>
    <t>Otros</t>
  </si>
  <si>
    <t>TOTAL COLOMBIA</t>
  </si>
  <si>
    <t>Ventas (COP 'MM)</t>
  </si>
  <si>
    <t>SHOPPING CHILE</t>
  </si>
  <si>
    <t>SHOPPING ARGENTINA</t>
  </si>
  <si>
    <t>SHOPPING PERÚ</t>
  </si>
  <si>
    <t>SHOPPING COLOMBIA</t>
  </si>
  <si>
    <t>SSS Nominal</t>
  </si>
  <si>
    <t>Saldo Deuda Neta (MM CLP)</t>
  </si>
  <si>
    <t>Saldo Deuda Neta (M ARS)</t>
  </si>
  <si>
    <t>Saldo Deuda Neta (M PEN)</t>
  </si>
  <si>
    <t>Saldo Deuda Neta (MM COP)</t>
  </si>
  <si>
    <t>Castigos Brutos (M ARS)</t>
  </si>
  <si>
    <t>Recuperos (M ARS)</t>
  </si>
  <si>
    <t>Castigos Netos (M ARS)</t>
  </si>
  <si>
    <t>Castigos Brutos (MM CLP)</t>
  </si>
  <si>
    <t>Recuperos (MM CLP)</t>
  </si>
  <si>
    <t>Castigos Netos (MM CLP)</t>
  </si>
  <si>
    <t>Castigos Brutos (M PEN)</t>
  </si>
  <si>
    <t>Recuperos (M PEN)</t>
  </si>
  <si>
    <t>Castigos Netos (M PEN)</t>
  </si>
  <si>
    <t>Castigos Brutos (MM COP)</t>
  </si>
  <si>
    <t>Recuperos (MM COP)</t>
  </si>
  <si>
    <t>Castigos Netos (MM COP)</t>
  </si>
  <si>
    <t>CASH&amp;CARRY</t>
  </si>
  <si>
    <t>Total</t>
  </si>
  <si>
    <t>Supermercado</t>
  </si>
  <si>
    <t>Retail Financiero</t>
  </si>
  <si>
    <t>Shopping Center - Chile</t>
  </si>
  <si>
    <t>Shopping Centers</t>
  </si>
  <si>
    <t>Shopping Center - Argentina</t>
  </si>
  <si>
    <t>Shopping Center - Perú</t>
  </si>
  <si>
    <t>Shopping Center - Colombia</t>
  </si>
  <si>
    <t>Superficie de Ventas (m2) totales</t>
  </si>
  <si>
    <t>Power Center / Otros</t>
  </si>
  <si>
    <t>SS Tickets</t>
  </si>
  <si>
    <t>Ticket Promedio</t>
  </si>
  <si>
    <t>1 Venta SSS incluye las tiendas abiertas al menos el 2/3 del trimestre, no incluye remodelaciones</t>
  </si>
  <si>
    <t>1 Incluye Estaciones de Servicio, Farmacias, Delicatessen, Electroshow</t>
  </si>
  <si>
    <t>CONVENIENCE</t>
  </si>
  <si>
    <t>EEUU</t>
  </si>
  <si>
    <t>2T25</t>
  </si>
  <si>
    <t>3T25</t>
  </si>
  <si>
    <t>=</t>
  </si>
  <si>
    <t>EE.UU.</t>
  </si>
  <si>
    <t>4T25</t>
  </si>
  <si>
    <t>1T26</t>
  </si>
  <si>
    <t>EBITDA Ajustado</t>
  </si>
  <si>
    <t>Resultado por Unidades de Reajuste</t>
  </si>
  <si>
    <t>Revaluación de Activos</t>
  </si>
  <si>
    <t>Variaciones Tipo de Cambio</t>
  </si>
  <si>
    <t>EBITDA</t>
  </si>
  <si>
    <t>Depreciación y Amortización</t>
  </si>
  <si>
    <t>EBIT</t>
  </si>
  <si>
    <t>Impuesto a la Renta</t>
  </si>
  <si>
    <t>Costo Financiero Neto</t>
  </si>
  <si>
    <t>Ganancia (pérdida)</t>
  </si>
  <si>
    <t>TOTAL</t>
  </si>
  <si>
    <t>SF</t>
  </si>
  <si>
    <t>TxD</t>
  </si>
  <si>
    <t>MdH</t>
  </si>
  <si>
    <t>CC</t>
  </si>
  <si>
    <t>SM</t>
  </si>
  <si>
    <t>Servicios Financieros</t>
  </si>
  <si>
    <t>Resultado Unidades de Indexación</t>
  </si>
  <si>
    <t>Abreviaciones</t>
  </si>
  <si>
    <t>Millones de CLP</t>
  </si>
  <si>
    <t>EBITDA AJUSTADO</t>
  </si>
  <si>
    <t>Var %</t>
  </si>
  <si>
    <t xml:space="preserve">Var % </t>
  </si>
  <si>
    <t>Excl. IAS29</t>
  </si>
  <si>
    <t>Reportado</t>
  </si>
  <si>
    <t>Acumulado</t>
  </si>
  <si>
    <t>Trimestre</t>
  </si>
  <si>
    <t>EERR RESUMEN</t>
  </si>
  <si>
    <t>Utilidad Líquida Distribuible</t>
  </si>
  <si>
    <t>(-) Efecto Neto Revaluación de Activos</t>
  </si>
  <si>
    <t>(+) Efecto Inflación (NIC 29)</t>
  </si>
  <si>
    <t>(+) Utilidad (pérdida) de la Controladora</t>
  </si>
  <si>
    <t>∆ %</t>
  </si>
  <si>
    <t xml:space="preserve">Conciliación ULD </t>
  </si>
  <si>
    <t>Efecto neto Revaluación Activos</t>
  </si>
  <si>
    <t>Impuesto diferido Revaluación de Activos</t>
  </si>
  <si>
    <t>Ajuste conversión</t>
  </si>
  <si>
    <t>Ajuste inflación</t>
  </si>
  <si>
    <t>Excl IAS29</t>
  </si>
  <si>
    <t>millones de CLP</t>
  </si>
  <si>
    <t>Margen EBITDA Ajustado (%)</t>
  </si>
  <si>
    <t>Utilidad (pérdida) de minoritarias</t>
  </si>
  <si>
    <t>Utilidad (pérdida) de la controladora</t>
  </si>
  <si>
    <t>Utilidad (pérdida)</t>
  </si>
  <si>
    <t>Impuesto a la renta</t>
  </si>
  <si>
    <t>Resultado antes de impuestos</t>
  </si>
  <si>
    <t>Resultado No Operacional</t>
  </si>
  <si>
    <t>Variaciones tipo de cambio</t>
  </si>
  <si>
    <t>Participación ganancias (pérdidas) de asociadas</t>
  </si>
  <si>
    <t>Resultado Operacional</t>
  </si>
  <si>
    <t>Otras ganancias (pérdidas)</t>
  </si>
  <si>
    <t>Otros ingresos, por función</t>
  </si>
  <si>
    <t>Gasto de Administración y Ventas</t>
  </si>
  <si>
    <t>Margen Bruto</t>
  </si>
  <si>
    <t>Ganancia Bruta</t>
  </si>
  <si>
    <t>Costo de Ventas</t>
  </si>
  <si>
    <t>Ingresos</t>
  </si>
  <si>
    <t>IAS 29 (dic-24)</t>
  </si>
  <si>
    <t>IAS 29 (dic-25)</t>
  </si>
  <si>
    <t>ESTADO DE RESULTADOS CONSOLIDADO TRIMESTRE</t>
  </si>
  <si>
    <t>Mg EBITDA Ajustado</t>
  </si>
  <si>
    <t>Dep &amp; Amortizaciones</t>
  </si>
  <si>
    <t>Particip. Asociadas</t>
  </si>
  <si>
    <t>Res. Operacional</t>
  </si>
  <si>
    <t>GAV</t>
  </si>
  <si>
    <t>Resultado Bruto</t>
  </si>
  <si>
    <t>Margen  EBITDA Ajustado</t>
  </si>
  <si>
    <t>ESTADOS FINANCIEROS POR NEGOCIO Y PAÍS</t>
  </si>
  <si>
    <t>ML ∆ %</t>
  </si>
  <si>
    <t>Mg</t>
  </si>
  <si>
    <t>CLP</t>
  </si>
  <si>
    <t>EBITDA Ajustado
CLP millones</t>
  </si>
  <si>
    <t>EBITDA
CLP millones</t>
  </si>
  <si>
    <t>INGRESOS
CLP millones</t>
  </si>
  <si>
    <t>%</t>
  </si>
  <si>
    <t>Variación vs 2025</t>
  </si>
  <si>
    <t xml:space="preserve">Estado de Resultados por País </t>
  </si>
  <si>
    <t>TOTAL PATRIMONIO Y PASIVOS</t>
  </si>
  <si>
    <t>PATRIMONIO TOTAL</t>
  </si>
  <si>
    <t>Participaciones no controladoras</t>
  </si>
  <si>
    <t>Patrimonio de la controladora</t>
  </si>
  <si>
    <t>TOTAL PASIVOS</t>
  </si>
  <si>
    <t>Pasivos No Corrientes</t>
  </si>
  <si>
    <t>Pasivos Corrientes</t>
  </si>
  <si>
    <t xml:space="preserve">TOTAL ACTIVOS </t>
  </si>
  <si>
    <t>Activos No Corrientes</t>
  </si>
  <si>
    <t>Activos Corrientes</t>
  </si>
  <si>
    <t>MM CLP</t>
  </si>
  <si>
    <t>Excl. IAS 29</t>
  </si>
  <si>
    <t>BALANCE CONSOLIDADO</t>
  </si>
  <si>
    <t>Excl. NIC 29</t>
  </si>
  <si>
    <t>NIC 29</t>
  </si>
  <si>
    <t>Uruguay</t>
  </si>
  <si>
    <t>Total Patrimonio</t>
  </si>
  <si>
    <t>Total Pasivos</t>
  </si>
  <si>
    <t>Total Activos</t>
  </si>
  <si>
    <t>Ajuste Conversión</t>
  </si>
  <si>
    <t>Ajuste Inflación</t>
  </si>
  <si>
    <t>Ajuste IAS29</t>
  </si>
  <si>
    <t>Consolidado</t>
  </si>
  <si>
    <t>Flujo de actividades de financiamiento</t>
  </si>
  <si>
    <t>Flujo de actividades de inversión</t>
  </si>
  <si>
    <t>Flujo de actividades de operación</t>
  </si>
  <si>
    <t>YTD 2025</t>
  </si>
  <si>
    <t>FLUJO DE EFECTIVO</t>
  </si>
  <si>
    <t>Activos Corrientes / Pasivos Corrientes</t>
  </si>
  <si>
    <t>Total Pasivos / Patrimonio</t>
  </si>
  <si>
    <t>Deuda Financiera / Patrimonio</t>
  </si>
  <si>
    <t>Cobertura de Gastos Financieros</t>
  </si>
  <si>
    <t>(en veces)</t>
  </si>
  <si>
    <t>Deuda Financiera Neta reportada</t>
  </si>
  <si>
    <t xml:space="preserve">(+) Total pasivos por arrendamientos </t>
  </si>
  <si>
    <t>Deuda Financiera Neta</t>
  </si>
  <si>
    <t>(-) otros activos financieros, corrientes y no corrientes</t>
  </si>
  <si>
    <t>(-) efectivo y equivalentes al efectivo</t>
  </si>
  <si>
    <t>Total Pasivos Financieros</t>
  </si>
  <si>
    <t>CLP millones</t>
  </si>
  <si>
    <t>RATIOS</t>
  </si>
  <si>
    <t>IFRS 16 por País</t>
  </si>
  <si>
    <t>IFRS 16 por Negocio</t>
  </si>
  <si>
    <t>(Cifras en CLP millones)</t>
  </si>
  <si>
    <t>Efectos en EBITDA Ajustado</t>
  </si>
  <si>
    <t>Estado de Resultados Resumen</t>
  </si>
  <si>
    <t>Estado de Resultados Trimestre</t>
  </si>
  <si>
    <t>Estados Financieros por Unidad de Negocio</t>
  </si>
  <si>
    <t>Estados Financieros por País Trimestre</t>
  </si>
  <si>
    <t>Balance Resumen</t>
  </si>
  <si>
    <t>Balance por País</t>
  </si>
  <si>
    <t>Ratios</t>
  </si>
  <si>
    <t>Flujo</t>
  </si>
  <si>
    <t>IFRS16</t>
  </si>
  <si>
    <r>
      <t>GLA 3</t>
    </r>
    <r>
      <rPr>
        <b/>
        <vertAlign val="superscript"/>
        <sz val="10"/>
        <color rgb="FF0569B3"/>
        <rFont val="Montserrat"/>
      </rPr>
      <t>ros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</si>
  <si>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(PEN 'MM)</t>
    </r>
  </si>
  <si>
    <r>
      <t>Ventas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(CLP 'MM)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</si>
  <si>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(CLP 'MM)</t>
    </r>
  </si>
  <si>
    <r>
      <t>Superficie de Ventas (m</t>
    </r>
    <r>
      <rPr>
        <b/>
        <vertAlign val="superscript"/>
        <sz val="10"/>
        <rFont val="Montserrat"/>
      </rPr>
      <t>2</t>
    </r>
    <r>
      <rPr>
        <b/>
        <sz val="10"/>
        <rFont val="Montserrat"/>
      </rPr>
      <t>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</si>
  <si>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(COP 'MM)</t>
    </r>
  </si>
  <si>
    <r>
      <t>Ventas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(ARS 'MM)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</si>
  <si>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(ARS 'MM)</t>
    </r>
  </si>
  <si>
    <r>
      <t>Torres</t>
    </r>
    <r>
      <rPr>
        <vertAlign val="superscript"/>
        <sz val="10"/>
        <rFont val="Montserrat"/>
      </rPr>
      <t>1</t>
    </r>
  </si>
  <si>
    <r>
      <rPr>
        <i/>
        <vertAlign val="superscript"/>
        <sz val="10"/>
        <rFont val="Montserrat"/>
      </rPr>
      <t>1</t>
    </r>
    <r>
      <rPr>
        <i/>
        <sz val="10"/>
        <rFont val="Montserrat"/>
      </rPr>
      <t xml:space="preserve"> Las Torres son parte del IPO y están incluidas dentro de las 34 ubicaciones</t>
    </r>
  </si>
  <si>
    <r>
      <t xml:space="preserve">TOTAL FORMATOS SUPERMERCADO </t>
    </r>
    <r>
      <rPr>
        <b/>
        <vertAlign val="superscript"/>
        <sz val="10"/>
        <color rgb="FF0080FF"/>
        <rFont val="Montserrat"/>
      </rPr>
      <t>(1)</t>
    </r>
  </si>
  <si>
    <r>
      <rPr>
        <i/>
        <vertAlign val="superscript"/>
        <sz val="10"/>
        <color theme="1"/>
        <rFont val="Montserrat"/>
      </rPr>
      <t>(1)</t>
    </r>
    <r>
      <rPr>
        <i/>
        <sz val="10"/>
        <color theme="1"/>
        <rFont val="Montserrat"/>
      </rPr>
      <t xml:space="preserve"> Incluye Supermercado, Hipermercado, Cash&amp;Carry y Convenience</t>
    </r>
  </si>
  <si>
    <r>
      <t>OTROS</t>
    </r>
    <r>
      <rPr>
        <b/>
        <vertAlign val="superscript"/>
        <sz val="10"/>
        <color rgb="FF0569B3"/>
        <rFont val="Montserrat"/>
      </rPr>
      <t>1</t>
    </r>
  </si>
  <si>
    <t>YTD 2026</t>
  </si>
  <si>
    <t>2T26</t>
  </si>
  <si>
    <t>6M26</t>
  </si>
  <si>
    <t>6M25</t>
  </si>
  <si>
    <t>CLP MM</t>
  </si>
  <si>
    <t>Var. Vs 2025</t>
  </si>
  <si>
    <t>Var. vs 2025</t>
  </si>
  <si>
    <t>∆ ML %</t>
  </si>
  <si>
    <t>En millones de pesos chilenos a junio 2026</t>
  </si>
  <si>
    <t>Datos No Contables 2T26</t>
  </si>
  <si>
    <t>Tablas Detalle Financiero 2T26</t>
  </si>
  <si>
    <t>Cifras IFRS16 por País y Negocio 2T26</t>
  </si>
  <si>
    <t>Activos</t>
  </si>
  <si>
    <t>Efectivo y equivalentes al efectivo</t>
  </si>
  <si>
    <t>Otros activos financieros corrientes</t>
  </si>
  <si>
    <t>Otros activos no financieros corrientes</t>
  </si>
  <si>
    <t>Cuentas comerciales por cobrar y otras cuentas por cobrar corrientes</t>
  </si>
  <si>
    <t>Cuentas por cobrar a entidades relacionadas, corrientes</t>
  </si>
  <si>
    <t>Inventarios corrientes</t>
  </si>
  <si>
    <t>Activos por impuestos corrientes, corrientes</t>
  </si>
  <si>
    <t>Activos no corrientes para su disposición clasificados como mantenidos para la venta</t>
  </si>
  <si>
    <t>TOTAL ACTIVOS CORRIENTES</t>
  </si>
  <si>
    <t>Otros activos financieros no corrientes</t>
  </si>
  <si>
    <t>Otros activos no financieros no corrientes</t>
  </si>
  <si>
    <t>Cuentas comerciales por cobrar y otras cuentas por cobrar no corrientes</t>
  </si>
  <si>
    <t>Inversiones contabilizadas utilizando el método de la participación</t>
  </si>
  <si>
    <t>Activos intangibles distintos de la plusvalía</t>
  </si>
  <si>
    <t>Plusvalía</t>
  </si>
  <si>
    <t>Propiedades, planta y equipo</t>
  </si>
  <si>
    <t>Propiedad de inversión</t>
  </si>
  <si>
    <t>Activos por impuestos corrientes, no corrientes</t>
  </si>
  <si>
    <t>Activos por impuestos diferidos</t>
  </si>
  <si>
    <t>TOTAL ACTIVOS NO CORRIENTES</t>
  </si>
  <si>
    <t>TOTAL ACTIVOS</t>
  </si>
  <si>
    <t>Pasivos y Patrimonio</t>
  </si>
  <si>
    <t>Otros pasivos financieros corrientes</t>
  </si>
  <si>
    <t>Pasivos por arrendamientos, corrientes</t>
  </si>
  <si>
    <t>Cuentas por pagar comerciales y otras cuentas por pagar</t>
  </si>
  <si>
    <t>Cuentas por pagar a entidades relacionadas, corrientes</t>
  </si>
  <si>
    <t>Otras provisiones corrientes</t>
  </si>
  <si>
    <t>Pasivos por impuestos corrientes, corrientes</t>
  </si>
  <si>
    <t>Provisiones corrientes por beneficios a los empleados</t>
  </si>
  <si>
    <t>Otros pasivos no financieros corrientes</t>
  </si>
  <si>
    <t>Pasivos por activos mantenidos para la venta</t>
  </si>
  <si>
    <t>TOTAL PASIVOS CORRIENTES</t>
  </si>
  <si>
    <t>Otros pasivos financieros no corrientes</t>
  </si>
  <si>
    <t>Pasivos por arrendamientos no corrientes</t>
  </si>
  <si>
    <t>Cuentas comerciales por pagar y otras cuentas por pagar no corrientes</t>
  </si>
  <si>
    <t>Otras provisiones no corrientes</t>
  </si>
  <si>
    <t>Pasivo por impuestos diferidos</t>
  </si>
  <si>
    <t>Provisiones no corrientes por beneficios a los empleados</t>
  </si>
  <si>
    <t>Pasivos por impuestos corrientes, no corrientes</t>
  </si>
  <si>
    <t>Otros pasivos no financieros no corrientes</t>
  </si>
  <si>
    <t>TOTAL PASIVOS NO CORRIENTES</t>
  </si>
  <si>
    <t>Capital emitido</t>
  </si>
  <si>
    <t>Ganancias (pérdidas) acumuladas</t>
  </si>
  <si>
    <t>Prima de emisión</t>
  </si>
  <si>
    <t>Acciones propias en cartera</t>
  </si>
  <si>
    <t>Otras reservas</t>
  </si>
  <si>
    <t>Patrimonio atribuible a los propietarios de la controladora</t>
  </si>
  <si>
    <t>TOTAL PATRIMONIO</t>
  </si>
  <si>
    <t>TOTAL PASIVOS Y PATRIMONIO</t>
  </si>
  <si>
    <t>JUN 26</t>
  </si>
  <si>
    <t>DIC 25</t>
  </si>
  <si>
    <t xml:space="preserve">BALANCE CONSOLIDADO </t>
  </si>
  <si>
    <t>EERR ACUMULADO</t>
  </si>
  <si>
    <t>Plan de Productividad</t>
  </si>
  <si>
    <t xml:space="preserve">Venta Mismas Tiendas </t>
  </si>
  <si>
    <t>N.A.</t>
  </si>
  <si>
    <t>N.A</t>
  </si>
  <si>
    <t>Supermarkets</t>
  </si>
  <si>
    <t>CLP Million</t>
  </si>
  <si>
    <t>Total revenues</t>
  </si>
  <si>
    <t>Gross Profit</t>
  </si>
  <si>
    <t>Gross margin</t>
  </si>
  <si>
    <t>-103 bps</t>
  </si>
  <si>
    <t>-77 bps</t>
  </si>
  <si>
    <t>SG&amp;A expenses</t>
  </si>
  <si>
    <t>Operating profit</t>
  </si>
  <si>
    <t>Non-operating profit (loss)</t>
  </si>
  <si>
    <t>Income tax expense</t>
  </si>
  <si>
    <t>Net Income (loss)</t>
  </si>
  <si>
    <t>Net Income, attributable to controlling shareholders</t>
  </si>
  <si>
    <t>Non-controlling interest</t>
  </si>
  <si>
    <t>Net Distributable Income</t>
  </si>
  <si>
    <t>Adjusted EBITDA</t>
  </si>
  <si>
    <t>Adjusted EBITDA margin</t>
  </si>
  <si>
    <t>-125 bps</t>
  </si>
  <si>
    <t>-100 bps</t>
  </si>
  <si>
    <t>-55 bps</t>
  </si>
  <si>
    <t>SG&amp;A</t>
  </si>
  <si>
    <t>Operating result</t>
  </si>
  <si>
    <t>Non-operating result</t>
  </si>
  <si>
    <t>Taxes</t>
  </si>
  <si>
    <t>Net Income</t>
  </si>
  <si>
    <t>Net Income from controlling shareholders</t>
  </si>
  <si>
    <t>Net Income from non-controlling shareholders</t>
  </si>
  <si>
    <t>-118 bps</t>
  </si>
  <si>
    <t>-92 bps</t>
  </si>
  <si>
    <t>-22 bps</t>
  </si>
  <si>
    <t>2 bps</t>
  </si>
  <si>
    <t>-363 bps</t>
  </si>
  <si>
    <t>-365 bps</t>
  </si>
  <si>
    <t>-321 bps</t>
  </si>
  <si>
    <t>-256 bps</t>
  </si>
  <si>
    <t>-57 bps</t>
  </si>
  <si>
    <t>-24 bps</t>
  </si>
  <si>
    <t>-3558 bps</t>
  </si>
  <si>
    <t>-3222 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</si>
</sst>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#,##0.0"/>
    <numFmt numFmtId="167" formatCode="_(* #,##0_);_(* \(#,##0\);_(* &quot;-&quot;??_);_(@_)"/>
    <numFmt numFmtId="168" formatCode="#,##0_ ;\-#,##0\ "/>
    <numFmt numFmtId="169" formatCode="#,##0_);\(#,##0\);\ &quot;   -   &quot;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Montserrat"/>
    </font>
    <font>
      <b/>
      <sz val="10"/>
      <color theme="3"/>
      <name val="Montserrat"/>
    </font>
    <font>
      <u/>
      <sz val="10"/>
      <color theme="10"/>
      <name val="Montserrat"/>
    </font>
    <font>
      <b/>
      <sz val="10"/>
      <color rgb="FF0080FF"/>
      <name val="Montserrat"/>
    </font>
    <font>
      <i/>
      <sz val="10"/>
      <color theme="1"/>
      <name val="Montserrat"/>
    </font>
    <font>
      <sz val="10"/>
      <name val="Montserrat"/>
    </font>
    <font>
      <b/>
      <sz val="10"/>
      <color theme="0"/>
      <name val="Montserrat"/>
    </font>
    <font>
      <b/>
      <sz val="10"/>
      <color rgb="FF006DFF"/>
      <name val="Montserrat"/>
    </font>
    <font>
      <b/>
      <sz val="10"/>
      <color theme="1"/>
      <name val="Montserrat"/>
    </font>
    <font>
      <b/>
      <sz val="10"/>
      <color rgb="FFFFFFFF"/>
      <name val="Montserrat"/>
    </font>
    <font>
      <b/>
      <sz val="10"/>
      <color rgb="FFFF39E0"/>
      <name val="Montserrat"/>
    </font>
    <font>
      <b/>
      <sz val="10"/>
      <color rgb="FF7F7F7F"/>
      <name val="Montserrat"/>
    </font>
    <font>
      <sz val="10"/>
      <color rgb="FF000000"/>
      <name val="Montserrat"/>
    </font>
    <font>
      <b/>
      <sz val="10"/>
      <color theme="1" tint="0.14999847407452621"/>
      <name val="Montserrat"/>
    </font>
    <font>
      <b/>
      <sz val="10"/>
      <color theme="5"/>
      <name val="Montserrat"/>
    </font>
    <font>
      <b/>
      <sz val="10"/>
      <name val="Montserrat"/>
    </font>
    <font>
      <b/>
      <sz val="10"/>
      <color rgb="FF0569B3"/>
      <name val="Montserrat"/>
    </font>
    <font>
      <sz val="10"/>
      <color theme="4" tint="-0.499984740745262"/>
      <name val="Montserrat"/>
    </font>
    <font>
      <b/>
      <sz val="10"/>
      <color rgb="FF595959"/>
      <name val="Montserrat"/>
    </font>
    <font>
      <sz val="10"/>
      <color theme="4"/>
      <name val="Montserrat"/>
    </font>
    <font>
      <b/>
      <sz val="10"/>
      <color theme="4"/>
      <name val="Montserrat"/>
    </font>
    <font>
      <sz val="10"/>
      <color theme="0" tint="-0.499984740745262"/>
      <name val="Montserrat"/>
    </font>
    <font>
      <i/>
      <sz val="10"/>
      <name val="Montserrat"/>
    </font>
    <font>
      <b/>
      <vertAlign val="superscript"/>
      <sz val="10"/>
      <color rgb="FF0569B3"/>
      <name val="Montserrat"/>
    </font>
    <font>
      <b/>
      <sz val="10"/>
      <color rgb="FF404040"/>
      <name val="Montserrat"/>
    </font>
    <font>
      <b/>
      <sz val="10"/>
      <color rgb="FF003366"/>
      <name val="Montserrat"/>
    </font>
    <font>
      <b/>
      <vertAlign val="superscript"/>
      <sz val="10"/>
      <name val="Montserrat"/>
    </font>
    <font>
      <sz val="10"/>
      <color theme="0"/>
      <name val="Montserrat"/>
    </font>
    <font>
      <sz val="10"/>
      <color theme="1" tint="0.499984740745262"/>
      <name val="Montserrat"/>
    </font>
    <font>
      <b/>
      <sz val="10"/>
      <color theme="1" tint="0.249977111117893"/>
      <name val="Montserrat"/>
    </font>
    <font>
      <b/>
      <sz val="10"/>
      <color indexed="57"/>
      <name val="Montserrat"/>
    </font>
    <font>
      <b/>
      <sz val="10"/>
      <color rgb="FFFF0000"/>
      <name val="Montserrat"/>
    </font>
    <font>
      <b/>
      <sz val="10"/>
      <color rgb="FFC00000"/>
      <name val="Montserrat"/>
    </font>
    <font>
      <b/>
      <i/>
      <sz val="10"/>
      <color rgb="FF0080FF"/>
      <name val="Montserrat"/>
    </font>
    <font>
      <sz val="10"/>
      <color theme="1" tint="0.34998626667073579"/>
      <name val="Montserrat"/>
    </font>
    <font>
      <b/>
      <sz val="10"/>
      <color theme="4" tint="-0.249977111117893"/>
      <name val="Montserrat"/>
    </font>
    <font>
      <i/>
      <sz val="10"/>
      <color rgb="FF0070C0"/>
      <name val="Montserrat"/>
    </font>
    <font>
      <i/>
      <sz val="10"/>
      <color theme="4" tint="-0.249977111117893"/>
      <name val="Montserrat"/>
    </font>
    <font>
      <sz val="10"/>
      <color theme="1" tint="0.249977111117893"/>
      <name val="Montserrat"/>
    </font>
    <font>
      <b/>
      <sz val="10"/>
      <color theme="9"/>
      <name val="Montserrat"/>
    </font>
    <font>
      <sz val="10"/>
      <color rgb="FF404040"/>
      <name val="Montserrat"/>
    </font>
    <font>
      <sz val="10"/>
      <color rgb="FF003366"/>
      <name val="Montserrat"/>
    </font>
    <font>
      <sz val="10"/>
      <color rgb="FF4F81BD"/>
      <name val="Montserrat"/>
    </font>
    <font>
      <sz val="10"/>
      <color rgb="FF006DFF"/>
      <name val="Montserrat"/>
    </font>
    <font>
      <sz val="10"/>
      <color rgb="FF4D4D4D"/>
      <name val="Montserrat"/>
    </font>
    <font>
      <b/>
      <sz val="10"/>
      <color rgb="FF4D4D4D"/>
      <name val="Montserrat"/>
    </font>
    <font>
      <sz val="10"/>
      <color rgb="FF595959"/>
      <name val="Montserrat"/>
    </font>
    <font>
      <sz val="10"/>
      <color rgb="FFFFFFFF"/>
      <name val="Montserrat"/>
    </font>
    <font>
      <sz val="10"/>
      <color rgb="FF0080FF"/>
      <name val="Montserrat"/>
    </font>
    <font>
      <i/>
      <sz val="10"/>
      <color rgb="FF0080FF"/>
      <name val="Montserrat"/>
    </font>
    <font>
      <b/>
      <i/>
      <sz val="10"/>
      <color rgb="FF595959"/>
      <name val="Montserrat"/>
    </font>
    <font>
      <sz val="10"/>
      <color theme="4" tint="-0.249977111117893"/>
      <name val="Montserrat"/>
    </font>
    <font>
      <b/>
      <sz val="10"/>
      <color theme="1" tint="0.499984740745262"/>
      <name val="Montserrat"/>
    </font>
    <font>
      <b/>
      <sz val="10"/>
      <color rgb="FF00E8A4"/>
      <name val="Montserrat"/>
    </font>
    <font>
      <vertAlign val="superscript"/>
      <sz val="10"/>
      <name val="Montserrat"/>
    </font>
    <font>
      <sz val="10"/>
      <color rgb="FF0569B3"/>
      <name val="Montserrat"/>
    </font>
    <font>
      <i/>
      <vertAlign val="superscript"/>
      <sz val="10"/>
      <name val="Montserrat"/>
    </font>
    <font>
      <b/>
      <vertAlign val="superscript"/>
      <sz val="10"/>
      <color rgb="FF0080FF"/>
      <name val="Montserrat"/>
    </font>
    <font>
      <i/>
      <vertAlign val="superscript"/>
      <sz val="10"/>
      <color theme="1"/>
      <name val="Montserrat"/>
    </font>
    <font>
      <b/>
      <sz val="11"/>
      <color rgb="FF006DFF"/>
      <name val="Montserrat"/>
    </font>
    <font>
      <b/>
      <sz val="11"/>
      <color rgb="FF404040"/>
      <name val="Montserrat"/>
    </font>
    <font>
      <sz val="11"/>
      <color rgb="FF404040"/>
      <name val="Montserrat"/>
    </font>
    <font>
      <i/>
      <sz val="11"/>
      <color theme="1" tint="0.249977111117893"/>
      <name val="Montserrat"/>
    </font>
    <font>
      <b/>
      <sz val="11"/>
      <color theme="1" tint="0.249977111117893"/>
      <name val="Montserrat"/>
    </font>
    <font>
      <b/>
      <sz val="11"/>
      <color rgb="FF0073FF"/>
      <name val="Montserrat"/>
    </font>
    <font>
      <sz val="11"/>
      <color rgb="FF0073FF"/>
      <name val="Montserrat"/>
    </font>
    <font>
      <sz val="11"/>
      <color theme="1" tint="0.249977111117893"/>
      <name val="Montserrat"/>
    </font>
    <font>
      <sz val="11"/>
      <color theme="1"/>
      <name val="Montserrat"/>
    </font>
    <font>
      <sz val="11"/>
      <name val="Montserrat"/>
    </font>
    <font>
      <b/>
      <sz val="11"/>
      <color theme="0"/>
      <name val="Montserrat"/>
    </font>
    <font>
      <sz val="11"/>
      <color theme="0"/>
      <name val="Montserrat"/>
    </font>
    <font>
      <sz val="11"/>
      <color theme="4" tint="-0.249977111117893"/>
      <name val="Montserrat"/>
    </font>
    <font>
      <b/>
      <sz val="11"/>
      <color rgb="FF003366"/>
      <name val="Montserrat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569B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3FF"/>
        <bgColor indexed="64"/>
      </patternFill>
    </fill>
    <fill>
      <patternFill patternType="solid">
        <fgColor rgb="FFE7F2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73FF"/>
        <bgColor rgb="FF000000"/>
      </patternFill>
    </fill>
    <fill>
      <patternFill patternType="solid">
        <fgColor rgb="FF0080FF"/>
        <bgColor rgb="FF000000"/>
      </patternFill>
    </fill>
    <fill>
      <patternFill patternType="solid">
        <fgColor rgb="FF0569B3"/>
        <bgColor rgb="FF000000"/>
      </patternFill>
    </fill>
    <fill>
      <patternFill patternType="solid">
        <fgColor rgb="FF008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569B3"/>
      </top>
      <bottom style="thin">
        <color rgb="FF0569B3"/>
      </bottom>
      <diagonal/>
    </border>
    <border>
      <left/>
      <right/>
      <top/>
      <bottom style="thin">
        <color rgb="FF0569B3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rgb="FF0569B3"/>
      </top>
      <bottom/>
      <diagonal/>
    </border>
    <border>
      <left/>
      <right/>
      <top/>
      <bottom style="thin">
        <color rgb="FF0080FF"/>
      </bottom>
      <diagonal/>
    </border>
    <border>
      <left/>
      <right/>
      <top style="thin">
        <color rgb="FF0080FF"/>
      </top>
      <bottom style="thin">
        <color rgb="FF008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6DFF"/>
      </top>
      <bottom style="thin">
        <color rgb="FF006DFF"/>
      </bottom>
      <diagonal/>
    </border>
    <border>
      <left/>
      <right/>
      <top/>
      <bottom style="thin">
        <color rgb="FF006DFF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73FF"/>
      </top>
      <bottom/>
      <diagonal/>
    </border>
    <border>
      <left/>
      <right/>
      <top/>
      <bottom style="double">
        <color rgb="FF538DD5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6DFF"/>
      </top>
      <bottom/>
      <diagonal/>
    </border>
    <border>
      <left style="thin">
        <color rgb="FF0073FF"/>
      </left>
      <right/>
      <top style="thin">
        <color rgb="FF0073FF"/>
      </top>
      <bottom style="thin">
        <color rgb="FF0073FF"/>
      </bottom>
      <diagonal/>
    </border>
    <border>
      <left/>
      <right/>
      <top style="thin">
        <color rgb="FF0073FF"/>
      </top>
      <bottom style="thin">
        <color rgb="FF0073FF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77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4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4" fillId="2" borderId="19" xfId="0" applyFont="1" applyFill="1" applyBorder="1"/>
    <xf numFmtId="0" fontId="7" fillId="0" borderId="9" xfId="0" applyFont="1" applyBorder="1" applyAlignment="1">
      <alignment horizontal="left" vertical="center" wrapText="1"/>
    </xf>
    <xf numFmtId="0" fontId="7" fillId="10" borderId="9" xfId="0" quotePrefix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165" fontId="9" fillId="10" borderId="0" xfId="1" applyNumberFormat="1" applyFont="1" applyFill="1" applyBorder="1" applyAlignment="1">
      <alignment horizontal="left" vertical="center" wrapText="1"/>
    </xf>
    <xf numFmtId="0" fontId="10" fillId="14" borderId="9" xfId="0" applyFont="1" applyFill="1" applyBorder="1" applyAlignment="1">
      <alignment horizontal="left" vertical="center" wrapText="1"/>
    </xf>
    <xf numFmtId="165" fontId="7" fillId="10" borderId="0" xfId="1" applyNumberFormat="1" applyFont="1" applyFill="1" applyBorder="1" applyAlignment="1">
      <alignment horizontal="left" vertical="center" wrapText="1"/>
    </xf>
    <xf numFmtId="0" fontId="10" fillId="14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8" fillId="2" borderId="0" xfId="0" applyFont="1" applyFill="1"/>
    <xf numFmtId="0" fontId="11" fillId="0" borderId="0" xfId="0" applyFont="1" applyAlignment="1">
      <alignment horizontal="center" vertical="center" wrapText="1"/>
    </xf>
    <xf numFmtId="17" fontId="11" fillId="2" borderId="13" xfId="0" quotePrefix="1" applyNumberFormat="1" applyFont="1" applyFill="1" applyBorder="1" applyAlignment="1">
      <alignment horizontal="center" vertical="center" wrapText="1"/>
    </xf>
    <xf numFmtId="17" fontId="11" fillId="2" borderId="13" xfId="0" applyNumberFormat="1" applyFont="1" applyFill="1" applyBorder="1" applyAlignment="1">
      <alignment horizontal="center" vertical="center" wrapText="1"/>
    </xf>
    <xf numFmtId="17" fontId="11" fillId="2" borderId="0" xfId="0" applyNumberFormat="1" applyFont="1" applyFill="1" applyAlignment="1">
      <alignment horizontal="center" vertical="center" wrapText="1"/>
    </xf>
    <xf numFmtId="41" fontId="4" fillId="0" borderId="0" xfId="2" applyFont="1" applyBorder="1" applyAlignment="1">
      <alignment horizontal="center" vertical="center" wrapText="1"/>
    </xf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3" applyNumberFormat="1" applyFont="1" applyFill="1" applyBorder="1" applyAlignment="1">
      <alignment horizontal="right" vertical="center" wrapText="1"/>
    </xf>
    <xf numFmtId="164" fontId="4" fillId="0" borderId="0" xfId="3" applyNumberFormat="1" applyFont="1" applyAlignment="1">
      <alignment horizontal="right" vertical="center" wrapText="1"/>
    </xf>
    <xf numFmtId="41" fontId="4" fillId="0" borderId="14" xfId="2" applyFont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right" vertical="center" wrapText="1"/>
    </xf>
    <xf numFmtId="164" fontId="12" fillId="0" borderId="0" xfId="3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17" fontId="11" fillId="2" borderId="0" xfId="0" quotePrefix="1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10" fillId="14" borderId="14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14" borderId="20" xfId="0" applyFont="1" applyFill="1" applyBorder="1" applyAlignment="1">
      <alignment horizontal="left" vertical="center" wrapText="1" indent="1"/>
    </xf>
    <xf numFmtId="0" fontId="10" fillId="15" borderId="13" xfId="0" applyFont="1" applyFill="1" applyBorder="1" applyAlignment="1">
      <alignment horizontal="left" vertical="center" wrapText="1" indent="1"/>
    </xf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9" fillId="2" borderId="0" xfId="0" applyFont="1" applyFill="1"/>
    <xf numFmtId="0" fontId="7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0" fillId="0" borderId="0" xfId="0" applyFont="1" applyAlignment="1">
      <alignment horizontal="left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2" borderId="4" xfId="0" applyFont="1" applyFill="1" applyBorder="1"/>
    <xf numFmtId="3" fontId="9" fillId="7" borderId="4" xfId="0" applyNumberFormat="1" applyFont="1" applyFill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right" vertical="center" wrapText="1"/>
    </xf>
    <xf numFmtId="0" fontId="21" fillId="2" borderId="0" xfId="0" applyFont="1" applyFill="1"/>
    <xf numFmtId="166" fontId="9" fillId="7" borderId="0" xfId="0" applyNumberFormat="1" applyFont="1" applyFill="1" applyAlignment="1">
      <alignment horizontal="right" vertical="center" wrapText="1"/>
    </xf>
    <xf numFmtId="166" fontId="9" fillId="2" borderId="0" xfId="0" applyNumberFormat="1" applyFont="1" applyFill="1" applyAlignment="1">
      <alignment horizontal="right" vertical="center" wrapText="1"/>
    </xf>
    <xf numFmtId="164" fontId="9" fillId="7" borderId="0" xfId="3" applyNumberFormat="1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3" fontId="9" fillId="7" borderId="0" xfId="0" applyNumberFormat="1" applyFont="1" applyFill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0" fontId="22" fillId="0" borderId="5" xfId="0" applyFont="1" applyBorder="1"/>
    <xf numFmtId="41" fontId="23" fillId="0" borderId="5" xfId="0" applyNumberFormat="1" applyFont="1" applyBorder="1"/>
    <xf numFmtId="41" fontId="24" fillId="0" borderId="5" xfId="0" applyNumberFormat="1" applyFont="1" applyBorder="1"/>
    <xf numFmtId="0" fontId="9" fillId="2" borderId="0" xfId="0" applyFont="1" applyFill="1" applyAlignment="1">
      <alignment horizontal="left" indent="3"/>
    </xf>
    <xf numFmtId="0" fontId="9" fillId="2" borderId="6" xfId="0" applyFont="1" applyFill="1" applyBorder="1" applyAlignment="1">
      <alignment horizontal="left" indent="3"/>
    </xf>
    <xf numFmtId="164" fontId="9" fillId="7" borderId="6" xfId="3" applyNumberFormat="1" applyFont="1" applyFill="1" applyBorder="1" applyAlignment="1">
      <alignment horizontal="right" vertical="center" wrapText="1"/>
    </xf>
    <xf numFmtId="164" fontId="9" fillId="2" borderId="6" xfId="3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indent="3"/>
    </xf>
    <xf numFmtId="0" fontId="9" fillId="2" borderId="4" xfId="0" applyFont="1" applyFill="1" applyBorder="1" applyAlignment="1">
      <alignment horizontal="left" indent="3"/>
    </xf>
    <xf numFmtId="164" fontId="9" fillId="2" borderId="4" xfId="3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left"/>
    </xf>
    <xf numFmtId="0" fontId="21" fillId="2" borderId="0" xfId="0" applyFont="1" applyFill="1" applyAlignment="1">
      <alignment horizontal="left" indent="3"/>
    </xf>
    <xf numFmtId="0" fontId="9" fillId="2" borderId="0" xfId="0" applyFont="1" applyFill="1" applyAlignment="1">
      <alignment horizontal="right"/>
    </xf>
    <xf numFmtId="0" fontId="10" fillId="4" borderId="9" xfId="0" applyFont="1" applyFill="1" applyBorder="1" applyAlignment="1">
      <alignment horizontal="center" vertical="center" wrapText="1"/>
    </xf>
    <xf numFmtId="0" fontId="20" fillId="0" borderId="0" xfId="0" applyFont="1"/>
    <xf numFmtId="0" fontId="9" fillId="0" borderId="0" xfId="0" applyFont="1" applyAlignment="1">
      <alignment vertical="center"/>
    </xf>
    <xf numFmtId="41" fontId="9" fillId="0" borderId="0" xfId="2" applyFont="1" applyAlignment="1">
      <alignment horizontal="right" vertical="center"/>
    </xf>
    <xf numFmtId="164" fontId="9" fillId="0" borderId="0" xfId="3" applyNumberFormat="1" applyFont="1" applyAlignment="1">
      <alignment horizontal="right" vertical="center"/>
    </xf>
    <xf numFmtId="0" fontId="10" fillId="4" borderId="2" xfId="0" applyFont="1" applyFill="1" applyBorder="1" applyAlignment="1">
      <alignment vertical="center"/>
    </xf>
    <xf numFmtId="41" fontId="10" fillId="4" borderId="2" xfId="2" applyFont="1" applyFill="1" applyBorder="1" applyAlignment="1">
      <alignment horizontal="right" vertical="center"/>
    </xf>
    <xf numFmtId="164" fontId="10" fillId="4" borderId="2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9" fillId="0" borderId="0" xfId="3" applyNumberFormat="1" applyFont="1" applyFill="1" applyBorder="1" applyAlignment="1">
      <alignment horizontal="right" vertical="center"/>
    </xf>
    <xf numFmtId="41" fontId="9" fillId="0" borderId="0" xfId="2" applyFont="1" applyFill="1" applyAlignment="1">
      <alignment horizontal="right" vertical="center"/>
    </xf>
    <xf numFmtId="0" fontId="10" fillId="4" borderId="9" xfId="0" applyFont="1" applyFill="1" applyBorder="1" applyAlignment="1">
      <alignment vertical="center"/>
    </xf>
    <xf numFmtId="41" fontId="10" fillId="4" borderId="9" xfId="2" applyFont="1" applyFill="1" applyBorder="1" applyAlignment="1">
      <alignment horizontal="right" vertical="center" wrapText="1"/>
    </xf>
    <xf numFmtId="164" fontId="10" fillId="4" borderId="9" xfId="3" applyNumberFormat="1" applyFont="1" applyFill="1" applyBorder="1" applyAlignment="1">
      <alignment horizontal="right" vertical="center" wrapText="1"/>
    </xf>
    <xf numFmtId="164" fontId="10" fillId="4" borderId="9" xfId="3" applyNumberFormat="1" applyFont="1" applyFill="1" applyBorder="1" applyAlignment="1">
      <alignment horizontal="right" vertical="center"/>
    </xf>
    <xf numFmtId="41" fontId="10" fillId="4" borderId="9" xfId="2" applyFont="1" applyFill="1" applyBorder="1" applyAlignment="1">
      <alignment horizontal="center" vertical="center" wrapText="1"/>
    </xf>
    <xf numFmtId="164" fontId="10" fillId="4" borderId="9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19" fillId="2" borderId="0" xfId="0" applyFont="1" applyFill="1"/>
    <xf numFmtId="0" fontId="29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/>
    <xf numFmtId="0" fontId="19" fillId="0" borderId="2" xfId="0" applyFont="1" applyBorder="1" applyAlignment="1">
      <alignment horizontal="center" vertical="center" wrapText="1"/>
    </xf>
    <xf numFmtId="0" fontId="31" fillId="2" borderId="0" xfId="0" applyFont="1" applyFill="1"/>
    <xf numFmtId="41" fontId="9" fillId="0" borderId="0" xfId="2" applyFont="1" applyFill="1" applyBorder="1" applyAlignment="1">
      <alignment horizontal="center" vertical="center" wrapText="1"/>
    </xf>
    <xf numFmtId="164" fontId="9" fillId="0" borderId="0" xfId="3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0" fontId="33" fillId="0" borderId="2" xfId="0" applyFont="1" applyBorder="1"/>
    <xf numFmtId="41" fontId="33" fillId="0" borderId="2" xfId="2" applyFont="1" applyFill="1" applyBorder="1" applyAlignment="1">
      <alignment horizontal="center"/>
    </xf>
    <xf numFmtId="164" fontId="33" fillId="0" borderId="2" xfId="3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 wrapText="1"/>
    </xf>
    <xf numFmtId="0" fontId="26" fillId="0" borderId="0" xfId="0" applyFont="1" applyAlignment="1">
      <alignment vertical="center"/>
    </xf>
    <xf numFmtId="0" fontId="9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165" fontId="13" fillId="2" borderId="0" xfId="1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right" vertic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41" fontId="34" fillId="0" borderId="0" xfId="0" applyNumberFormat="1" applyFont="1"/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2" fillId="2" borderId="0" xfId="0" applyFont="1" applyFill="1" applyAlignment="1">
      <alignment wrapText="1"/>
    </xf>
    <xf numFmtId="0" fontId="32" fillId="2" borderId="0" xfId="0" applyFont="1" applyFill="1"/>
    <xf numFmtId="0" fontId="7" fillId="0" borderId="0" xfId="0" applyFont="1" applyAlignment="1">
      <alignment horizontal="left"/>
    </xf>
    <xf numFmtId="0" fontId="10" fillId="17" borderId="0" xfId="0" applyFont="1" applyFill="1" applyAlignment="1">
      <alignment horizontal="left"/>
    </xf>
    <xf numFmtId="0" fontId="10" fillId="17" borderId="0" xfId="0" applyFont="1" applyFill="1" applyAlignment="1">
      <alignment horizontal="center"/>
    </xf>
    <xf numFmtId="41" fontId="4" fillId="0" borderId="0" xfId="2" applyFont="1" applyFill="1" applyAlignment="1">
      <alignment horizontal="right"/>
    </xf>
    <xf numFmtId="0" fontId="19" fillId="16" borderId="0" xfId="0" applyFont="1" applyFill="1"/>
    <xf numFmtId="41" fontId="12" fillId="16" borderId="0" xfId="2" applyFont="1" applyFill="1"/>
    <xf numFmtId="0" fontId="12" fillId="0" borderId="0" xfId="0" applyFont="1"/>
    <xf numFmtId="0" fontId="35" fillId="0" borderId="0" xfId="0" applyFont="1"/>
    <xf numFmtId="41" fontId="4" fillId="0" borderId="0" xfId="0" applyNumberFormat="1" applyFont="1"/>
    <xf numFmtId="0" fontId="7" fillId="0" borderId="0" xfId="0" applyFont="1"/>
    <xf numFmtId="0" fontId="36" fillId="0" borderId="0" xfId="0" applyFont="1"/>
    <xf numFmtId="0" fontId="37" fillId="0" borderId="0" xfId="0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41" fontId="10" fillId="13" borderId="0" xfId="2" applyFont="1" applyFill="1" applyBorder="1" applyAlignment="1">
      <alignment horizontal="left"/>
    </xf>
    <xf numFmtId="41" fontId="10" fillId="13" borderId="0" xfId="2" applyFont="1" applyFill="1" applyBorder="1" applyAlignment="1">
      <alignment horizontal="right"/>
    </xf>
    <xf numFmtId="0" fontId="9" fillId="0" borderId="0" xfId="0" applyFont="1" applyAlignment="1">
      <alignment horizontal="left" vertical="center" indent="2"/>
    </xf>
    <xf numFmtId="41" fontId="38" fillId="0" borderId="0" xfId="2" applyFont="1" applyFill="1" applyBorder="1" applyAlignment="1">
      <alignment horizontal="right"/>
    </xf>
    <xf numFmtId="0" fontId="37" fillId="0" borderId="15" xfId="0" applyFont="1" applyBorder="1" applyAlignment="1">
      <alignment vertical="center" wrapText="1"/>
    </xf>
    <xf numFmtId="17" fontId="7" fillId="0" borderId="15" xfId="0" applyNumberFormat="1" applyFont="1" applyBorder="1" applyAlignment="1">
      <alignment horizontal="center" vertical="center" wrapText="1"/>
    </xf>
    <xf numFmtId="0" fontId="9" fillId="10" borderId="0" xfId="0" applyFont="1" applyFill="1" applyAlignment="1">
      <alignment horizontal="left" vertical="center" indent="2"/>
    </xf>
    <xf numFmtId="166" fontId="9" fillId="10" borderId="0" xfId="2" applyNumberFormat="1" applyFont="1" applyFill="1" applyBorder="1" applyAlignment="1">
      <alignment horizontal="center" vertical="center"/>
    </xf>
    <xf numFmtId="3" fontId="39" fillId="2" borderId="19" xfId="0" applyNumberFormat="1" applyFont="1" applyFill="1" applyBorder="1" applyAlignment="1">
      <alignment wrapText="1"/>
    </xf>
    <xf numFmtId="0" fontId="40" fillId="2" borderId="19" xfId="0" applyFont="1" applyFill="1" applyBorder="1"/>
    <xf numFmtId="0" fontId="40" fillId="2" borderId="0" xfId="0" applyFont="1" applyFill="1"/>
    <xf numFmtId="0" fontId="41" fillId="2" borderId="19" xfId="0" applyFont="1" applyFill="1" applyBorder="1"/>
    <xf numFmtId="3" fontId="39" fillId="2" borderId="0" xfId="0" applyNumberFormat="1" applyFont="1" applyFill="1" applyAlignment="1">
      <alignment wrapText="1"/>
    </xf>
    <xf numFmtId="0" fontId="40" fillId="2" borderId="0" xfId="0" applyFont="1" applyFill="1" applyAlignment="1">
      <alignment horizontal="left" wrapText="1"/>
    </xf>
    <xf numFmtId="0" fontId="41" fillId="2" borderId="0" xfId="0" applyFont="1" applyFill="1"/>
    <xf numFmtId="165" fontId="42" fillId="0" borderId="0" xfId="2" applyNumberFormat="1" applyFont="1" applyFill="1" applyBorder="1" applyAlignment="1">
      <alignment horizontal="right" vertical="center"/>
    </xf>
    <xf numFmtId="165" fontId="4" fillId="0" borderId="0" xfId="0" applyNumberFormat="1" applyFont="1"/>
    <xf numFmtId="165" fontId="33" fillId="0" borderId="0" xfId="2" applyNumberFormat="1" applyFont="1" applyFill="1" applyBorder="1" applyAlignment="1">
      <alignment horizontal="right" vertical="center"/>
    </xf>
    <xf numFmtId="165" fontId="10" fillId="14" borderId="0" xfId="2" applyNumberFormat="1" applyFont="1" applyFill="1" applyBorder="1" applyAlignment="1">
      <alignment horizontal="right" vertical="center"/>
    </xf>
    <xf numFmtId="165" fontId="19" fillId="0" borderId="0" xfId="3" applyNumberFormat="1" applyFont="1" applyFill="1" applyAlignment="1">
      <alignment horizontal="right" vertical="center" wrapText="1"/>
    </xf>
    <xf numFmtId="165" fontId="33" fillId="0" borderId="0" xfId="2" applyNumberFormat="1" applyFont="1" applyFill="1" applyAlignment="1">
      <alignment horizontal="right" vertical="center" wrapText="1"/>
    </xf>
    <xf numFmtId="165" fontId="8" fillId="2" borderId="0" xfId="0" applyNumberFormat="1" applyFont="1" applyFill="1"/>
    <xf numFmtId="0" fontId="16" fillId="0" borderId="0" xfId="0" applyFont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0" fillId="14" borderId="13" xfId="0" applyFont="1" applyFill="1" applyBorder="1" applyAlignment="1">
      <alignment horizontal="left" vertical="center" wrapText="1"/>
    </xf>
    <xf numFmtId="3" fontId="10" fillId="14" borderId="14" xfId="2" applyNumberFormat="1" applyFont="1" applyFill="1" applyBorder="1" applyAlignment="1">
      <alignment horizontal="right" vertical="center" wrapText="1"/>
    </xf>
    <xf numFmtId="164" fontId="10" fillId="14" borderId="14" xfId="3" applyNumberFormat="1" applyFont="1" applyFill="1" applyBorder="1" applyAlignment="1">
      <alignment horizontal="right" vertical="center" wrapText="1"/>
    </xf>
    <xf numFmtId="0" fontId="43" fillId="2" borderId="0" xfId="0" applyFont="1" applyFill="1"/>
    <xf numFmtId="0" fontId="7" fillId="2" borderId="0" xfId="0" applyFont="1" applyFill="1"/>
    <xf numFmtId="0" fontId="40" fillId="2" borderId="0" xfId="0" applyFont="1" applyFill="1" applyAlignment="1">
      <alignment wrapText="1"/>
    </xf>
    <xf numFmtId="41" fontId="42" fillId="0" borderId="0" xfId="2" applyFont="1" applyBorder="1" applyAlignment="1">
      <alignment horizontal="right" vertical="center" wrapText="1"/>
    </xf>
    <xf numFmtId="164" fontId="42" fillId="0" borderId="0" xfId="3" applyNumberFormat="1" applyFont="1" applyBorder="1" applyAlignment="1">
      <alignment horizontal="right" vertical="center" wrapText="1"/>
    </xf>
    <xf numFmtId="164" fontId="42" fillId="0" borderId="0" xfId="3" applyNumberFormat="1" applyFont="1" applyAlignment="1">
      <alignment horizontal="right" vertical="center" wrapText="1"/>
    </xf>
    <xf numFmtId="41" fontId="42" fillId="0" borderId="0" xfId="2" applyFont="1" applyBorder="1" applyAlignment="1">
      <alignment horizontal="right" vertical="center"/>
    </xf>
    <xf numFmtId="164" fontId="42" fillId="0" borderId="0" xfId="3" applyNumberFormat="1" applyFont="1" applyBorder="1" applyAlignment="1">
      <alignment horizontal="right" vertical="center"/>
    </xf>
    <xf numFmtId="164" fontId="33" fillId="0" borderId="0" xfId="3" applyNumberFormat="1" applyFont="1" applyAlignment="1">
      <alignment horizontal="right" vertical="center" wrapText="1"/>
    </xf>
    <xf numFmtId="3" fontId="10" fillId="14" borderId="0" xfId="2" applyNumberFormat="1" applyFont="1" applyFill="1" applyBorder="1" applyAlignment="1">
      <alignment horizontal="right" vertical="center" wrapText="1"/>
    </xf>
    <xf numFmtId="164" fontId="10" fillId="14" borderId="0" xfId="3" applyNumberFormat="1" applyFont="1" applyFill="1" applyBorder="1" applyAlignment="1">
      <alignment horizontal="right" vertical="center" wrapText="1"/>
    </xf>
    <xf numFmtId="41" fontId="10" fillId="15" borderId="13" xfId="2" applyFont="1" applyFill="1" applyBorder="1" applyAlignment="1">
      <alignment horizontal="right" vertical="center" wrapText="1"/>
    </xf>
    <xf numFmtId="164" fontId="10" fillId="15" borderId="13" xfId="3" applyNumberFormat="1" applyFont="1" applyFill="1" applyBorder="1" applyAlignment="1">
      <alignment horizontal="right" vertical="center" wrapText="1"/>
    </xf>
    <xf numFmtId="0" fontId="4" fillId="2" borderId="16" xfId="0" applyFont="1" applyFill="1" applyBorder="1"/>
    <xf numFmtId="0" fontId="33" fillId="0" borderId="9" xfId="0" applyFont="1" applyBorder="1" applyAlignment="1">
      <alignment vertical="center" wrapText="1"/>
    </xf>
    <xf numFmtId="41" fontId="12" fillId="0" borderId="9" xfId="0" applyNumberFormat="1" applyFont="1" applyBorder="1" applyAlignment="1">
      <alignment horizontal="center" vertical="center"/>
    </xf>
    <xf numFmtId="0" fontId="33" fillId="0" borderId="0" xfId="0" applyFont="1" applyAlignment="1">
      <alignment vertical="center" wrapText="1"/>
    </xf>
    <xf numFmtId="41" fontId="1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169" fontId="44" fillId="0" borderId="0" xfId="1" applyNumberFormat="1" applyFont="1" applyAlignment="1">
      <alignment horizontal="right"/>
    </xf>
    <xf numFmtId="164" fontId="42" fillId="0" borderId="0" xfId="3" applyNumberFormat="1" applyFont="1" applyFill="1" applyBorder="1" applyAlignment="1">
      <alignment horizontal="center" vertical="center"/>
    </xf>
    <xf numFmtId="169" fontId="44" fillId="0" borderId="0" xfId="1" applyNumberFormat="1" applyFont="1" applyFill="1" applyBorder="1" applyAlignment="1">
      <alignment horizontal="right"/>
    </xf>
    <xf numFmtId="41" fontId="10" fillId="14" borderId="13" xfId="2" applyFont="1" applyFill="1" applyBorder="1" applyAlignment="1">
      <alignment horizontal="center" vertical="center" wrapText="1"/>
    </xf>
    <xf numFmtId="164" fontId="10" fillId="14" borderId="13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1" fontId="10" fillId="0" borderId="0" xfId="2" applyFont="1" applyFill="1" applyBorder="1" applyAlignment="1">
      <alignment horizontal="center" vertical="center" wrapText="1"/>
    </xf>
    <xf numFmtId="164" fontId="10" fillId="0" borderId="0" xfId="3" applyNumberFormat="1" applyFont="1" applyFill="1" applyBorder="1" applyAlignment="1">
      <alignment horizontal="center" vertical="center" wrapText="1"/>
    </xf>
    <xf numFmtId="169" fontId="44" fillId="0" borderId="0" xfId="1" applyNumberFormat="1" applyFont="1" applyAlignment="1">
      <alignment horizontal="right" vertical="center"/>
    </xf>
    <xf numFmtId="164" fontId="42" fillId="0" borderId="0" xfId="3" applyNumberFormat="1" applyFont="1" applyAlignment="1">
      <alignment horizontal="center" vertical="center"/>
    </xf>
    <xf numFmtId="169" fontId="44" fillId="0" borderId="0" xfId="1" applyNumberFormat="1" applyFont="1" applyFill="1" applyBorder="1" applyAlignment="1">
      <alignment horizontal="right" vertical="center"/>
    </xf>
    <xf numFmtId="41" fontId="42" fillId="0" borderId="0" xfId="2" applyFont="1" applyAlignment="1">
      <alignment horizontal="right" vertical="center"/>
    </xf>
    <xf numFmtId="41" fontId="42" fillId="0" borderId="0" xfId="2" applyFont="1" applyFill="1" applyBorder="1" applyAlignment="1">
      <alignment horizontal="right" vertical="center"/>
    </xf>
    <xf numFmtId="0" fontId="42" fillId="0" borderId="14" xfId="0" applyFont="1" applyBorder="1" applyAlignment="1">
      <alignment horizontal="left" vertical="center"/>
    </xf>
    <xf numFmtId="41" fontId="42" fillId="0" borderId="14" xfId="2" applyFont="1" applyBorder="1" applyAlignment="1">
      <alignment horizontal="right" vertical="center"/>
    </xf>
    <xf numFmtId="164" fontId="42" fillId="0" borderId="14" xfId="3" applyNumberFormat="1" applyFont="1" applyBorder="1" applyAlignment="1">
      <alignment horizontal="center" vertical="center"/>
    </xf>
    <xf numFmtId="41" fontId="42" fillId="0" borderId="0" xfId="2" applyFont="1" applyFill="1" applyBorder="1" applyAlignment="1">
      <alignment vertical="center"/>
    </xf>
    <xf numFmtId="41" fontId="42" fillId="0" borderId="0" xfId="2" applyFont="1" applyAlignment="1">
      <alignment vertical="center"/>
    </xf>
    <xf numFmtId="0" fontId="33" fillId="0" borderId="13" xfId="0" applyFont="1" applyBorder="1" applyAlignment="1">
      <alignment horizontal="left" vertical="center" wrapText="1"/>
    </xf>
    <xf numFmtId="41" fontId="33" fillId="0" borderId="13" xfId="2" applyFont="1" applyBorder="1" applyAlignment="1">
      <alignment horizontal="center" vertical="center" wrapText="1"/>
    </xf>
    <xf numFmtId="164" fontId="33" fillId="0" borderId="13" xfId="3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1" fontId="33" fillId="0" borderId="0" xfId="2" applyFont="1" applyFill="1" applyBorder="1" applyAlignment="1">
      <alignment horizontal="center" vertical="center" wrapText="1"/>
    </xf>
    <xf numFmtId="164" fontId="33" fillId="0" borderId="0" xfId="3" applyNumberFormat="1" applyFont="1" applyFill="1" applyBorder="1" applyAlignment="1">
      <alignment horizontal="center" vertical="center" wrapText="1"/>
    </xf>
    <xf numFmtId="164" fontId="4" fillId="0" borderId="0" xfId="3" applyNumberFormat="1" applyFont="1"/>
    <xf numFmtId="0" fontId="45" fillId="2" borderId="0" xfId="0" applyFont="1" applyFill="1"/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0" fontId="46" fillId="2" borderId="0" xfId="0" applyFont="1" applyFill="1" applyAlignment="1">
      <alignment horizontal="center"/>
    </xf>
    <xf numFmtId="17" fontId="33" fillId="0" borderId="0" xfId="0" applyNumberFormat="1" applyFont="1" applyAlignment="1">
      <alignment horizontal="center" vertical="center" wrapText="1"/>
    </xf>
    <xf numFmtId="17" fontId="4" fillId="0" borderId="0" xfId="0" applyNumberFormat="1" applyFont="1"/>
    <xf numFmtId="0" fontId="33" fillId="0" borderId="0" xfId="0" applyFont="1" applyAlignment="1">
      <alignment horizontal="center" vertical="center" wrapText="1"/>
    </xf>
    <xf numFmtId="0" fontId="47" fillId="0" borderId="0" xfId="0" applyFont="1"/>
    <xf numFmtId="17" fontId="33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48" fillId="0" borderId="0" xfId="0" applyNumberFormat="1" applyFont="1" applyAlignment="1">
      <alignment horizontal="left" vertical="center"/>
    </xf>
    <xf numFmtId="168" fontId="48" fillId="0" borderId="0" xfId="2" applyNumberFormat="1" applyFont="1" applyFill="1" applyBorder="1" applyAlignment="1">
      <alignment horizontal="center" vertical="center"/>
    </xf>
    <xf numFmtId="164" fontId="48" fillId="0" borderId="0" xfId="3" applyNumberFormat="1" applyFont="1" applyFill="1" applyBorder="1" applyAlignment="1">
      <alignment horizontal="center" vertical="center"/>
    </xf>
    <xf numFmtId="41" fontId="9" fillId="0" borderId="0" xfId="2" applyFont="1" applyAlignment="1">
      <alignment wrapText="1"/>
    </xf>
    <xf numFmtId="0" fontId="10" fillId="14" borderId="13" xfId="0" applyFont="1" applyFill="1" applyBorder="1" applyAlignment="1">
      <alignment vertical="center"/>
    </xf>
    <xf numFmtId="168" fontId="10" fillId="14" borderId="2" xfId="2" applyNumberFormat="1" applyFont="1" applyFill="1" applyBorder="1" applyAlignment="1">
      <alignment horizontal="center" vertical="center"/>
    </xf>
    <xf numFmtId="164" fontId="10" fillId="14" borderId="2" xfId="3" applyNumberFormat="1" applyFont="1" applyFill="1" applyBorder="1" applyAlignment="1">
      <alignment horizontal="center" vertical="center"/>
    </xf>
    <xf numFmtId="164" fontId="10" fillId="14" borderId="13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8" fontId="10" fillId="0" borderId="0" xfId="2" applyNumberFormat="1" applyFont="1" applyFill="1" applyBorder="1" applyAlignment="1">
      <alignment horizontal="center" vertical="center"/>
    </xf>
    <xf numFmtId="164" fontId="10" fillId="0" borderId="0" xfId="3" applyNumberFormat="1" applyFont="1" applyFill="1" applyBorder="1" applyAlignment="1">
      <alignment horizontal="center" vertical="center"/>
    </xf>
    <xf numFmtId="41" fontId="9" fillId="0" borderId="0" xfId="2" applyFont="1"/>
    <xf numFmtId="0" fontId="49" fillId="0" borderId="13" xfId="0" applyFont="1" applyBorder="1" applyAlignment="1">
      <alignment vertical="center"/>
    </xf>
    <xf numFmtId="168" fontId="49" fillId="0" borderId="2" xfId="2" applyNumberFormat="1" applyFont="1" applyFill="1" applyBorder="1" applyAlignment="1">
      <alignment horizontal="center" vertical="center"/>
    </xf>
    <xf numFmtId="164" fontId="49" fillId="0" borderId="2" xfId="3" applyNumberFormat="1" applyFont="1" applyFill="1" applyBorder="1" applyAlignment="1">
      <alignment horizontal="center" vertical="center"/>
    </xf>
    <xf numFmtId="164" fontId="49" fillId="0" borderId="13" xfId="3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168" fontId="49" fillId="0" borderId="0" xfId="2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49" fillId="0" borderId="20" xfId="0" applyFont="1" applyBorder="1" applyAlignment="1">
      <alignment vertical="center"/>
    </xf>
    <xf numFmtId="168" fontId="49" fillId="0" borderId="7" xfId="2" applyNumberFormat="1" applyFont="1" applyFill="1" applyBorder="1" applyAlignment="1">
      <alignment horizontal="center" vertical="center"/>
    </xf>
    <xf numFmtId="164" fontId="49" fillId="0" borderId="7" xfId="3" applyNumberFormat="1" applyFont="1" applyFill="1" applyBorder="1" applyAlignment="1">
      <alignment horizontal="center" vertical="center"/>
    </xf>
    <xf numFmtId="164" fontId="49" fillId="0" borderId="20" xfId="3" applyNumberFormat="1" applyFont="1" applyFill="1" applyBorder="1" applyAlignment="1">
      <alignment horizontal="center" vertical="center"/>
    </xf>
    <xf numFmtId="0" fontId="10" fillId="14" borderId="0" xfId="0" applyFont="1" applyFill="1" applyAlignment="1">
      <alignment horizontal="left" vertical="center" wrapText="1"/>
    </xf>
    <xf numFmtId="168" fontId="10" fillId="14" borderId="0" xfId="2" applyNumberFormat="1" applyFont="1" applyFill="1" applyBorder="1" applyAlignment="1">
      <alignment horizontal="center" vertical="center" wrapText="1"/>
    </xf>
    <xf numFmtId="164" fontId="10" fillId="14" borderId="0" xfId="3" applyNumberFormat="1" applyFont="1" applyFill="1" applyBorder="1" applyAlignment="1">
      <alignment horizontal="center" vertical="center" wrapText="1"/>
    </xf>
    <xf numFmtId="168" fontId="10" fillId="0" borderId="0" xfId="2" applyNumberFormat="1" applyFont="1" applyFill="1" applyBorder="1" applyAlignment="1">
      <alignment horizontal="center" vertical="center" wrapText="1"/>
    </xf>
    <xf numFmtId="0" fontId="50" fillId="0" borderId="0" xfId="0" applyFont="1"/>
    <xf numFmtId="0" fontId="10" fillId="14" borderId="2" xfId="0" applyFont="1" applyFill="1" applyBorder="1" applyAlignment="1">
      <alignment vertical="center"/>
    </xf>
    <xf numFmtId="0" fontId="49" fillId="0" borderId="2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0" fontId="51" fillId="2" borderId="0" xfId="0" applyFont="1" applyFill="1"/>
    <xf numFmtId="165" fontId="51" fillId="2" borderId="0" xfId="1" applyNumberFormat="1" applyFont="1" applyFill="1" applyBorder="1" applyAlignment="1">
      <alignment horizontal="center"/>
    </xf>
    <xf numFmtId="164" fontId="51" fillId="2" borderId="0" xfId="3" applyNumberFormat="1" applyFont="1" applyFill="1" applyBorder="1" applyAlignment="1">
      <alignment horizontal="center"/>
    </xf>
    <xf numFmtId="0" fontId="51" fillId="0" borderId="0" xfId="0" applyFont="1"/>
    <xf numFmtId="165" fontId="51" fillId="0" borderId="0" xfId="1" applyNumberFormat="1" applyFont="1" applyFill="1" applyBorder="1" applyAlignment="1">
      <alignment horizontal="center"/>
    </xf>
    <xf numFmtId="164" fontId="51" fillId="0" borderId="0" xfId="3" applyNumberFormat="1" applyFont="1" applyFill="1" applyBorder="1" applyAlignment="1">
      <alignment horizontal="center"/>
    </xf>
    <xf numFmtId="4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2" fillId="2" borderId="0" xfId="0" applyFont="1" applyFill="1" applyAlignment="1">
      <alignment vertical="center"/>
    </xf>
    <xf numFmtId="3" fontId="39" fillId="2" borderId="19" xfId="0" applyNumberFormat="1" applyFont="1" applyFill="1" applyBorder="1" applyAlignment="1">
      <alignment vertical="center" wrapText="1"/>
    </xf>
    <xf numFmtId="0" fontId="41" fillId="2" borderId="19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3" fontId="39" fillId="2" borderId="0" xfId="0" applyNumberFormat="1" applyFont="1" applyFill="1" applyAlignment="1">
      <alignment vertical="center" wrapText="1"/>
    </xf>
    <xf numFmtId="0" fontId="40" fillId="2" borderId="0" xfId="0" applyFont="1" applyFill="1" applyAlignment="1">
      <alignment horizontal="left" vertical="center" wrapText="1"/>
    </xf>
    <xf numFmtId="0" fontId="4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4" fillId="0" borderId="0" xfId="0" applyFont="1" applyAlignment="1">
      <alignment vertical="center" wrapText="1"/>
    </xf>
    <xf numFmtId="17" fontId="13" fillId="12" borderId="3" xfId="0" quotePrefix="1" applyNumberFormat="1" applyFont="1" applyFill="1" applyBorder="1" applyAlignment="1">
      <alignment horizontal="center" vertical="center" wrapText="1"/>
    </xf>
    <xf numFmtId="17" fontId="13" fillId="0" borderId="0" xfId="0" quotePrefix="1" applyNumberFormat="1" applyFont="1" applyAlignment="1">
      <alignment horizontal="center" vertical="center" wrapText="1"/>
    </xf>
    <xf numFmtId="3" fontId="55" fillId="2" borderId="0" xfId="0" applyNumberFormat="1" applyFont="1" applyFill="1" applyAlignment="1">
      <alignment horizontal="right" vertical="center" wrapText="1"/>
    </xf>
    <xf numFmtId="165" fontId="4" fillId="0" borderId="0" xfId="2" applyNumberFormat="1" applyFont="1" applyFill="1" applyBorder="1" applyAlignment="1">
      <alignment horizontal="right" vertical="center"/>
    </xf>
    <xf numFmtId="41" fontId="9" fillId="0" borderId="0" xfId="2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165" fontId="55" fillId="2" borderId="0" xfId="5" applyNumberFormat="1" applyFont="1" applyFill="1" applyBorder="1" applyAlignment="1">
      <alignment horizontal="right" vertical="center" wrapText="1"/>
    </xf>
    <xf numFmtId="3" fontId="39" fillId="2" borderId="0" xfId="0" applyNumberFormat="1" applyFont="1" applyFill="1" applyAlignment="1">
      <alignment horizontal="right" vertical="center" wrapText="1"/>
    </xf>
    <xf numFmtId="0" fontId="12" fillId="0" borderId="9" xfId="0" applyFont="1" applyBorder="1" applyAlignment="1">
      <alignment horizontal="left" vertical="center"/>
    </xf>
    <xf numFmtId="165" fontId="12" fillId="0" borderId="9" xfId="2" applyNumberFormat="1" applyFont="1" applyFill="1" applyBorder="1" applyAlignment="1">
      <alignment horizontal="right" vertical="center"/>
    </xf>
    <xf numFmtId="164" fontId="12" fillId="0" borderId="9" xfId="3" applyNumberFormat="1" applyFont="1" applyFill="1" applyBorder="1" applyAlignment="1">
      <alignment horizontal="right" vertical="center"/>
    </xf>
    <xf numFmtId="41" fontId="12" fillId="0" borderId="2" xfId="2" applyFont="1" applyFill="1" applyBorder="1" applyAlignment="1">
      <alignment horizontal="right" vertical="center"/>
    </xf>
    <xf numFmtId="164" fontId="39" fillId="2" borderId="0" xfId="3" applyNumberFormat="1" applyFont="1" applyFill="1" applyBorder="1" applyAlignment="1">
      <alignment horizontal="right" vertical="center" wrapText="1"/>
    </xf>
    <xf numFmtId="164" fontId="12" fillId="0" borderId="2" xfId="3" applyNumberFormat="1" applyFont="1" applyFill="1" applyBorder="1" applyAlignment="1">
      <alignment horizontal="right" vertical="center"/>
    </xf>
    <xf numFmtId="164" fontId="55" fillId="2" borderId="1" xfId="3" applyNumberFormat="1" applyFont="1" applyFill="1" applyBorder="1" applyAlignment="1">
      <alignment horizontal="right" vertical="center" wrapText="1"/>
    </xf>
    <xf numFmtId="167" fontId="12" fillId="0" borderId="0" xfId="2" applyNumberFormat="1" applyFont="1" applyFill="1" applyBorder="1" applyAlignment="1">
      <alignment horizontal="right" vertical="center"/>
    </xf>
    <xf numFmtId="0" fontId="10" fillId="14" borderId="9" xfId="0" applyFont="1" applyFill="1" applyBorder="1" applyAlignment="1">
      <alignment horizontal="left" vertical="center"/>
    </xf>
    <xf numFmtId="165" fontId="10" fillId="14" borderId="9" xfId="2" applyNumberFormat="1" applyFont="1" applyFill="1" applyBorder="1" applyAlignment="1">
      <alignment horizontal="right" vertical="center"/>
    </xf>
    <xf numFmtId="164" fontId="10" fillId="14" borderId="9" xfId="3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164" fontId="55" fillId="2" borderId="0" xfId="3" applyNumberFormat="1" applyFont="1" applyFill="1" applyBorder="1" applyAlignment="1">
      <alignment horizontal="right" vertical="center" wrapText="1"/>
    </xf>
    <xf numFmtId="0" fontId="13" fillId="13" borderId="3" xfId="0" applyFont="1" applyFill="1" applyBorder="1" applyAlignment="1">
      <alignment vertical="center" wrapText="1"/>
    </xf>
    <xf numFmtId="164" fontId="13" fillId="13" borderId="3" xfId="3" applyNumberFormat="1" applyFont="1" applyFill="1" applyBorder="1" applyAlignment="1">
      <alignment horizontal="right" vertical="center" wrapText="1"/>
    </xf>
    <xf numFmtId="164" fontId="9" fillId="0" borderId="0" xfId="3" applyNumberFormat="1" applyFont="1" applyFill="1" applyBorder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9" fontId="9" fillId="0" borderId="0" xfId="3" applyFont="1" applyFill="1" applyBorder="1" applyAlignment="1">
      <alignment horizontal="right" vertical="center" wrapText="1"/>
    </xf>
    <xf numFmtId="9" fontId="55" fillId="2" borderId="0" xfId="3" applyFont="1" applyFill="1" applyBorder="1" applyAlignment="1">
      <alignment horizontal="right" vertical="center" wrapText="1"/>
    </xf>
    <xf numFmtId="0" fontId="13" fillId="2" borderId="0" xfId="0" applyFont="1" applyFill="1" applyAlignment="1">
      <alignment vertical="center" wrapText="1"/>
    </xf>
    <xf numFmtId="17" fontId="10" fillId="12" borderId="3" xfId="0" quotePrefix="1" applyNumberFormat="1" applyFont="1" applyFill="1" applyBorder="1" applyAlignment="1">
      <alignment horizontal="center" vertical="center" wrapText="1"/>
    </xf>
    <xf numFmtId="165" fontId="55" fillId="2" borderId="0" xfId="1" applyNumberFormat="1" applyFont="1" applyFill="1" applyBorder="1" applyAlignment="1">
      <alignment horizontal="right" vertical="center" wrapText="1"/>
    </xf>
    <xf numFmtId="41" fontId="9" fillId="2" borderId="0" xfId="0" applyNumberFormat="1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32" fillId="2" borderId="0" xfId="0" applyNumberFormat="1" applyFont="1" applyFill="1" applyAlignment="1">
      <alignment horizontal="right" vertical="center" wrapText="1"/>
    </xf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44" fillId="10" borderId="0" xfId="0" applyFont="1" applyFill="1" applyAlignment="1">
      <alignment horizontal="left" vertical="center"/>
    </xf>
    <xf numFmtId="167" fontId="44" fillId="10" borderId="0" xfId="0" applyNumberFormat="1" applyFont="1" applyFill="1" applyAlignment="1">
      <alignment horizontal="center" vertical="center"/>
    </xf>
    <xf numFmtId="164" fontId="44" fillId="10" borderId="0" xfId="3" applyNumberFormat="1" applyFont="1" applyFill="1" applyBorder="1" applyAlignment="1">
      <alignment vertical="center"/>
    </xf>
    <xf numFmtId="0" fontId="44" fillId="0" borderId="0" xfId="0" applyFont="1" applyAlignment="1">
      <alignment vertical="center"/>
    </xf>
    <xf numFmtId="41" fontId="44" fillId="10" borderId="0" xfId="2" applyFont="1" applyFill="1" applyBorder="1" applyAlignment="1">
      <alignment horizontal="center" vertical="center"/>
    </xf>
    <xf numFmtId="0" fontId="44" fillId="10" borderId="18" xfId="0" applyFont="1" applyFill="1" applyBorder="1" applyAlignment="1">
      <alignment horizontal="left" vertical="center"/>
    </xf>
    <xf numFmtId="167" fontId="44" fillId="10" borderId="18" xfId="0" applyNumberFormat="1" applyFont="1" applyFill="1" applyBorder="1" applyAlignment="1">
      <alignment horizontal="center" vertical="center"/>
    </xf>
    <xf numFmtId="164" fontId="44" fillId="10" borderId="18" xfId="3" applyNumberFormat="1" applyFont="1" applyFill="1" applyBorder="1" applyAlignment="1">
      <alignment vertical="center"/>
    </xf>
    <xf numFmtId="0" fontId="44" fillId="0" borderId="18" xfId="0" applyFont="1" applyBorder="1" applyAlignment="1">
      <alignment vertical="center"/>
    </xf>
    <xf numFmtId="0" fontId="28" fillId="10" borderId="0" xfId="0" applyFont="1" applyFill="1" applyAlignment="1">
      <alignment horizontal="left" vertical="center"/>
    </xf>
    <xf numFmtId="41" fontId="28" fillId="10" borderId="0" xfId="2" applyFont="1" applyFill="1" applyBorder="1" applyAlignment="1">
      <alignment horizontal="center" vertical="center"/>
    </xf>
    <xf numFmtId="164" fontId="28" fillId="10" borderId="0" xfId="3" applyNumberFormat="1" applyFont="1" applyFill="1" applyBorder="1" applyAlignment="1">
      <alignment horizontal="right" vertical="center"/>
    </xf>
    <xf numFmtId="167" fontId="28" fillId="10" borderId="0" xfId="0" applyNumberFormat="1" applyFont="1" applyFill="1" applyAlignment="1">
      <alignment horizontal="center" vertical="center"/>
    </xf>
    <xf numFmtId="164" fontId="39" fillId="2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vertical="center"/>
    </xf>
    <xf numFmtId="41" fontId="4" fillId="0" borderId="0" xfId="2" applyFont="1" applyBorder="1" applyAlignment="1">
      <alignment vertical="center"/>
    </xf>
    <xf numFmtId="41" fontId="4" fillId="0" borderId="0" xfId="2" applyFont="1" applyAlignment="1">
      <alignment vertical="center"/>
    </xf>
    <xf numFmtId="10" fontId="4" fillId="0" borderId="0" xfId="3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41" fontId="33" fillId="0" borderId="0" xfId="0" applyNumberFormat="1" applyFont="1" applyAlignment="1">
      <alignment vertical="center"/>
    </xf>
    <xf numFmtId="17" fontId="33" fillId="0" borderId="17" xfId="0" quotePrefix="1" applyNumberFormat="1" applyFont="1" applyBorder="1" applyAlignment="1">
      <alignment horizontal="center" vertical="center" wrapText="1"/>
    </xf>
    <xf numFmtId="17" fontId="42" fillId="0" borderId="0" xfId="0" applyNumberFormat="1" applyFont="1"/>
    <xf numFmtId="0" fontId="10" fillId="8" borderId="17" xfId="0" applyFont="1" applyFill="1" applyBorder="1" applyAlignment="1">
      <alignment horizontal="left" vertical="center"/>
    </xf>
    <xf numFmtId="41" fontId="10" fillId="8" borderId="17" xfId="2" applyFont="1" applyFill="1" applyBorder="1" applyAlignment="1">
      <alignment horizontal="right" vertical="center"/>
    </xf>
    <xf numFmtId="164" fontId="10" fillId="8" borderId="17" xfId="3" applyNumberFormat="1" applyFont="1" applyFill="1" applyBorder="1" applyAlignment="1">
      <alignment horizontal="right" vertical="center"/>
    </xf>
    <xf numFmtId="0" fontId="42" fillId="0" borderId="0" xfId="0" applyFont="1" applyAlignment="1">
      <alignment vertical="center"/>
    </xf>
    <xf numFmtId="41" fontId="42" fillId="9" borderId="0" xfId="2" applyFont="1" applyFill="1" applyBorder="1" applyAlignment="1">
      <alignment horizontal="right" vertical="center"/>
    </xf>
    <xf numFmtId="164" fontId="42" fillId="0" borderId="0" xfId="3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164" fontId="33" fillId="9" borderId="0" xfId="3" applyNumberFormat="1" applyFont="1" applyFill="1" applyBorder="1" applyAlignment="1">
      <alignment horizontal="right" vertical="center" wrapText="1"/>
    </xf>
    <xf numFmtId="164" fontId="33" fillId="0" borderId="0" xfId="3" applyNumberFormat="1" applyFont="1" applyFill="1" applyBorder="1" applyAlignment="1">
      <alignment horizontal="right" vertical="center" wrapText="1"/>
    </xf>
    <xf numFmtId="164" fontId="33" fillId="0" borderId="0" xfId="3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horizontal="left" vertical="center"/>
    </xf>
    <xf numFmtId="41" fontId="10" fillId="8" borderId="0" xfId="2" applyFont="1" applyFill="1" applyBorder="1" applyAlignment="1">
      <alignment horizontal="right" vertical="center"/>
    </xf>
    <xf numFmtId="164" fontId="10" fillId="8" borderId="0" xfId="3" applyNumberFormat="1" applyFont="1" applyFill="1" applyBorder="1" applyAlignment="1">
      <alignment horizontal="right" vertical="center"/>
    </xf>
    <xf numFmtId="41" fontId="10" fillId="0" borderId="0" xfId="2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41" fontId="33" fillId="9" borderId="0" xfId="2" applyFont="1" applyFill="1" applyBorder="1" applyAlignment="1">
      <alignment horizontal="right" vertical="center"/>
    </xf>
    <xf numFmtId="41" fontId="33" fillId="0" borderId="0" xfId="2" applyFont="1" applyFill="1" applyBorder="1" applyAlignment="1">
      <alignment horizontal="right" vertical="center"/>
    </xf>
    <xf numFmtId="41" fontId="33" fillId="0" borderId="0" xfId="2" applyFont="1" applyBorder="1" applyAlignment="1">
      <alignment horizontal="right" vertical="center"/>
    </xf>
    <xf numFmtId="0" fontId="42" fillId="0" borderId="0" xfId="0" applyFont="1" applyAlignment="1">
      <alignment vertical="center" wrapText="1"/>
    </xf>
    <xf numFmtId="3" fontId="10" fillId="8" borderId="0" xfId="1" applyNumberFormat="1" applyFont="1" applyFill="1" applyBorder="1" applyAlignment="1">
      <alignment horizontal="right" vertical="center"/>
    </xf>
    <xf numFmtId="164" fontId="10" fillId="8" borderId="0" xfId="3" applyNumberFormat="1" applyFont="1" applyFill="1" applyBorder="1" applyAlignment="1">
      <alignment horizontal="left" vertical="center"/>
    </xf>
    <xf numFmtId="164" fontId="42" fillId="0" borderId="0" xfId="3" applyNumberFormat="1" applyFont="1" applyFill="1" applyBorder="1" applyAlignment="1">
      <alignment vertical="center"/>
    </xf>
    <xf numFmtId="0" fontId="42" fillId="0" borderId="0" xfId="0" applyFont="1"/>
    <xf numFmtId="41" fontId="39" fillId="2" borderId="0" xfId="2" applyFont="1" applyFill="1"/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57" fillId="3" borderId="16" xfId="0" applyFont="1" applyFill="1" applyBorder="1" applyAlignment="1">
      <alignment horizontal="center" vertical="center" wrapText="1"/>
    </xf>
    <xf numFmtId="165" fontId="19" fillId="2" borderId="13" xfId="2" applyNumberFormat="1" applyFont="1" applyFill="1" applyBorder="1" applyAlignment="1">
      <alignment horizontal="right" vertical="center"/>
    </xf>
    <xf numFmtId="164" fontId="19" fillId="2" borderId="13" xfId="3" applyNumberFormat="1" applyFont="1" applyFill="1" applyBorder="1" applyAlignment="1">
      <alignment horizontal="right" vertical="center"/>
    </xf>
    <xf numFmtId="0" fontId="55" fillId="2" borderId="0" xfId="0" applyFont="1" applyFill="1"/>
    <xf numFmtId="165" fontId="9" fillId="2" borderId="0" xfId="1" applyNumberFormat="1" applyFont="1" applyFill="1" applyBorder="1" applyAlignment="1">
      <alignment horizontal="right" vertical="center"/>
    </xf>
    <xf numFmtId="165" fontId="11" fillId="2" borderId="13" xfId="2" applyNumberFormat="1" applyFont="1" applyFill="1" applyBorder="1" applyAlignment="1">
      <alignment horizontal="right" vertical="center"/>
    </xf>
    <xf numFmtId="164" fontId="11" fillId="2" borderId="13" xfId="3" applyNumberFormat="1" applyFont="1" applyFill="1" applyBorder="1" applyAlignment="1">
      <alignment horizontal="right" vertical="center"/>
    </xf>
    <xf numFmtId="165" fontId="19" fillId="0" borderId="0" xfId="2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65" fontId="19" fillId="0" borderId="13" xfId="2" applyNumberFormat="1" applyFont="1" applyFill="1" applyBorder="1" applyAlignment="1">
      <alignment horizontal="right" vertical="center"/>
    </xf>
    <xf numFmtId="165" fontId="19" fillId="0" borderId="9" xfId="2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165" fontId="9" fillId="0" borderId="13" xfId="2" applyNumberFormat="1" applyFont="1" applyFill="1" applyBorder="1" applyAlignment="1">
      <alignment horizontal="right" vertical="center"/>
    </xf>
    <xf numFmtId="165" fontId="9" fillId="0" borderId="9" xfId="2" applyNumberFormat="1" applyFont="1" applyFill="1" applyBorder="1" applyAlignment="1">
      <alignment horizontal="right" vertical="center"/>
    </xf>
    <xf numFmtId="165" fontId="4" fillId="0" borderId="9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1" fillId="2" borderId="9" xfId="0" applyFont="1" applyFill="1" applyBorder="1" applyAlignment="1">
      <alignment vertical="center"/>
    </xf>
    <xf numFmtId="165" fontId="7" fillId="0" borderId="9" xfId="2" applyNumberFormat="1" applyFont="1" applyFill="1" applyBorder="1" applyAlignment="1">
      <alignment horizontal="right" vertical="center"/>
    </xf>
    <xf numFmtId="165" fontId="11" fillId="2" borderId="9" xfId="2" applyNumberFormat="1" applyFont="1" applyFill="1" applyBorder="1" applyAlignment="1">
      <alignment horizontal="right" vertical="center"/>
    </xf>
    <xf numFmtId="41" fontId="9" fillId="0" borderId="0" xfId="0" applyNumberFormat="1" applyFont="1"/>
    <xf numFmtId="0" fontId="55" fillId="0" borderId="0" xfId="0" applyFont="1"/>
    <xf numFmtId="3" fontId="55" fillId="2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vertical="center"/>
    </xf>
    <xf numFmtId="3" fontId="4" fillId="2" borderId="0" xfId="0" applyNumberFormat="1" applyFont="1" applyFill="1"/>
    <xf numFmtId="164" fontId="34" fillId="0" borderId="0" xfId="3" applyNumberFormat="1" applyFont="1" applyFill="1" applyBorder="1" applyAlignment="1">
      <alignment horizontal="right" vertical="center"/>
    </xf>
    <xf numFmtId="41" fontId="34" fillId="0" borderId="0" xfId="0" applyNumberFormat="1" applyFont="1" applyAlignment="1">
      <alignment horizontal="center" vertical="center" wrapText="1"/>
    </xf>
    <xf numFmtId="164" fontId="9" fillId="0" borderId="0" xfId="3" applyNumberFormat="1" applyFont="1" applyFill="1" applyAlignment="1">
      <alignment horizontal="center" vertical="center"/>
    </xf>
    <xf numFmtId="164" fontId="10" fillId="4" borderId="2" xfId="3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right"/>
    </xf>
    <xf numFmtId="3" fontId="9" fillId="2" borderId="0" xfId="2" applyNumberFormat="1" applyFont="1" applyFill="1" applyAlignment="1">
      <alignment horizontal="right" vertical="center" wrapText="1"/>
    </xf>
    <xf numFmtId="164" fontId="9" fillId="2" borderId="0" xfId="3" applyNumberFormat="1" applyFont="1" applyFill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1" fontId="19" fillId="2" borderId="2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right"/>
    </xf>
    <xf numFmtId="3" fontId="19" fillId="2" borderId="2" xfId="2" applyNumberFormat="1" applyFont="1" applyFill="1" applyBorder="1" applyAlignment="1">
      <alignment horizontal="right" vertical="center" wrapText="1"/>
    </xf>
    <xf numFmtId="164" fontId="19" fillId="2" borderId="2" xfId="3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1" fontId="19" fillId="2" borderId="0" xfId="0" applyNumberFormat="1" applyFont="1" applyFill="1" applyAlignment="1">
      <alignment horizontal="center" vertical="center" wrapText="1"/>
    </xf>
    <xf numFmtId="3" fontId="19" fillId="2" borderId="0" xfId="2" applyNumberFormat="1" applyFont="1" applyFill="1" applyBorder="1" applyAlignment="1">
      <alignment horizontal="right" vertical="center" wrapText="1"/>
    </xf>
    <xf numFmtId="164" fontId="19" fillId="2" borderId="0" xfId="3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3" fontId="9" fillId="2" borderId="0" xfId="2" applyNumberFormat="1" applyFont="1" applyFill="1" applyAlignment="1">
      <alignment horizontal="center" vertical="center" wrapText="1"/>
    </xf>
    <xf numFmtId="3" fontId="34" fillId="2" borderId="0" xfId="2" applyNumberFormat="1" applyFont="1" applyFill="1" applyAlignment="1">
      <alignment horizontal="center" vertical="center" wrapText="1"/>
    </xf>
    <xf numFmtId="1" fontId="12" fillId="0" borderId="0" xfId="0" applyNumberFormat="1" applyFont="1" applyAlignment="1">
      <alignment horizontal="center"/>
    </xf>
    <xf numFmtId="3" fontId="19" fillId="2" borderId="2" xfId="2" applyNumberFormat="1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left" vertical="center" wrapText="1"/>
    </xf>
    <xf numFmtId="1" fontId="20" fillId="6" borderId="2" xfId="0" applyNumberFormat="1" applyFont="1" applyFill="1" applyBorder="1" applyAlignment="1">
      <alignment horizontal="center" vertical="center" wrapText="1"/>
    </xf>
    <xf numFmtId="1" fontId="59" fillId="6" borderId="0" xfId="0" applyNumberFormat="1" applyFont="1" applyFill="1" applyAlignment="1">
      <alignment horizontal="center"/>
    </xf>
    <xf numFmtId="3" fontId="20" fillId="6" borderId="2" xfId="2" applyNumberFormat="1" applyFont="1" applyFill="1" applyBorder="1" applyAlignment="1">
      <alignment horizontal="center" vertical="center" wrapText="1"/>
    </xf>
    <xf numFmtId="164" fontId="20" fillId="6" borderId="2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9" fillId="0" borderId="0" xfId="2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164" fontId="9" fillId="0" borderId="2" xfId="3" applyNumberFormat="1" applyFont="1" applyFill="1" applyBorder="1" applyAlignment="1">
      <alignment horizontal="center" vertical="center" wrapText="1"/>
    </xf>
    <xf numFmtId="41" fontId="33" fillId="0" borderId="2" xfId="2" applyFont="1" applyFill="1" applyBorder="1" applyAlignment="1">
      <alignment horizontal="right"/>
    </xf>
    <xf numFmtId="164" fontId="33" fillId="0" borderId="2" xfId="3" applyNumberFormat="1" applyFont="1" applyFill="1" applyBorder="1" applyAlignment="1">
      <alignment horizontal="right"/>
    </xf>
    <xf numFmtId="0" fontId="31" fillId="0" borderId="0" xfId="0" applyFont="1"/>
    <xf numFmtId="0" fontId="31" fillId="0" borderId="0" xfId="0" applyFont="1" applyAlignment="1">
      <alignment horizontal="right"/>
    </xf>
    <xf numFmtId="0" fontId="31" fillId="2" borderId="0" xfId="0" applyFont="1" applyFill="1" applyAlignment="1">
      <alignment horizontal="right" vertical="center" wrapText="1"/>
    </xf>
    <xf numFmtId="0" fontId="31" fillId="2" borderId="0" xfId="0" applyFont="1" applyFill="1" applyAlignment="1">
      <alignment horizontal="right" wrapText="1"/>
    </xf>
    <xf numFmtId="0" fontId="19" fillId="0" borderId="0" xfId="0" applyFont="1"/>
    <xf numFmtId="0" fontId="29" fillId="0" borderId="0" xfId="0" applyFont="1" applyAlignment="1">
      <alignment horizontal="center"/>
    </xf>
    <xf numFmtId="41" fontId="9" fillId="2" borderId="0" xfId="2" applyFont="1" applyFill="1" applyBorder="1" applyAlignment="1">
      <alignment horizontal="center" vertical="center" wrapText="1"/>
    </xf>
    <xf numFmtId="164" fontId="9" fillId="2" borderId="0" xfId="3" applyNumberFormat="1" applyFont="1" applyFill="1" applyBorder="1" applyAlignment="1">
      <alignment horizontal="center" vertical="center" wrapText="1"/>
    </xf>
    <xf numFmtId="3" fontId="32" fillId="0" borderId="0" xfId="0" applyNumberFormat="1" applyFont="1" applyAlignment="1">
      <alignment vertical="center" wrapText="1"/>
    </xf>
    <xf numFmtId="164" fontId="9" fillId="0" borderId="7" xfId="3" applyNumberFormat="1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right" vertical="center" wrapText="1"/>
    </xf>
    <xf numFmtId="41" fontId="33" fillId="2" borderId="2" xfId="2" applyFont="1" applyFill="1" applyBorder="1" applyAlignment="1">
      <alignment horizontal="right"/>
    </xf>
    <xf numFmtId="164" fontId="33" fillId="2" borderId="2" xfId="3" applyNumberFormat="1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41" fontId="43" fillId="2" borderId="0" xfId="0" applyNumberFormat="1" applyFont="1" applyFill="1" applyAlignment="1">
      <alignment vertical="center" wrapText="1"/>
    </xf>
    <xf numFmtId="0" fontId="4" fillId="0" borderId="3" xfId="0" applyFont="1" applyBorder="1"/>
    <xf numFmtId="3" fontId="32" fillId="2" borderId="0" xfId="0" applyNumberFormat="1" applyFont="1" applyFill="1" applyAlignment="1">
      <alignment vertical="center" wrapText="1"/>
    </xf>
    <xf numFmtId="3" fontId="9" fillId="2" borderId="0" xfId="0" applyNumberFormat="1" applyFont="1" applyFill="1" applyAlignment="1">
      <alignment vertical="center" wrapText="1"/>
    </xf>
    <xf numFmtId="165" fontId="13" fillId="2" borderId="0" xfId="1" applyNumberFormat="1" applyFont="1" applyFill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165" fontId="10" fillId="0" borderId="0" xfId="1" applyNumberFormat="1" applyFont="1" applyFill="1" applyBorder="1" applyAlignment="1">
      <alignment horizontal="centerContinuous"/>
    </xf>
    <xf numFmtId="0" fontId="31" fillId="2" borderId="0" xfId="0" applyFont="1" applyFill="1" applyAlignment="1">
      <alignment wrapText="1"/>
    </xf>
    <xf numFmtId="165" fontId="13" fillId="0" borderId="0" xfId="1" applyNumberFormat="1" applyFont="1" applyFill="1" applyBorder="1" applyAlignment="1">
      <alignment horizontal="centerContinuous"/>
    </xf>
    <xf numFmtId="41" fontId="7" fillId="0" borderId="0" xfId="0" applyNumberFormat="1" applyFont="1" applyAlignment="1">
      <alignment horizontal="center" vertical="center" wrapText="1"/>
    </xf>
    <xf numFmtId="41" fontId="4" fillId="2" borderId="0" xfId="0" applyNumberFormat="1" applyFont="1" applyFill="1"/>
    <xf numFmtId="41" fontId="42" fillId="0" borderId="0" xfId="0" applyNumberFormat="1" applyFont="1" applyAlignment="1">
      <alignment vertical="center"/>
    </xf>
    <xf numFmtId="0" fontId="7" fillId="18" borderId="10" xfId="0" applyFont="1" applyFill="1" applyBorder="1"/>
    <xf numFmtId="0" fontId="5" fillId="18" borderId="11" xfId="0" applyFont="1" applyFill="1" applyBorder="1"/>
    <xf numFmtId="0" fontId="6" fillId="18" borderId="11" xfId="4" applyFont="1" applyFill="1" applyBorder="1"/>
    <xf numFmtId="0" fontId="6" fillId="18" borderId="12" xfId="4" applyFont="1" applyFill="1" applyBorder="1"/>
    <xf numFmtId="0" fontId="7" fillId="6" borderId="10" xfId="0" applyFont="1" applyFill="1" applyBorder="1"/>
    <xf numFmtId="0" fontId="4" fillId="6" borderId="11" xfId="0" applyFont="1" applyFill="1" applyBorder="1"/>
    <xf numFmtId="0" fontId="6" fillId="6" borderId="11" xfId="4" applyFont="1" applyFill="1" applyBorder="1"/>
    <xf numFmtId="0" fontId="6" fillId="6" borderId="12" xfId="4" applyFont="1" applyFill="1" applyBorder="1"/>
    <xf numFmtId="0" fontId="7" fillId="19" borderId="10" xfId="0" applyFont="1" applyFill="1" applyBorder="1"/>
    <xf numFmtId="0" fontId="4" fillId="19" borderId="11" xfId="0" applyFont="1" applyFill="1" applyBorder="1"/>
    <xf numFmtId="0" fontId="6" fillId="19" borderId="11" xfId="4" applyFont="1" applyFill="1" applyBorder="1"/>
    <xf numFmtId="0" fontId="4" fillId="19" borderId="12" xfId="0" applyFont="1" applyFill="1" applyBorder="1"/>
    <xf numFmtId="0" fontId="33" fillId="0" borderId="13" xfId="0" applyFont="1" applyBorder="1" applyAlignment="1">
      <alignment horizontal="center" vertical="center" wrapText="1"/>
    </xf>
    <xf numFmtId="9" fontId="9" fillId="0" borderId="0" xfId="3" applyFont="1" applyFill="1" applyBorder="1" applyAlignment="1">
      <alignment horizontal="center" vertical="center" wrapText="1"/>
    </xf>
    <xf numFmtId="9" fontId="9" fillId="0" borderId="0" xfId="2" applyNumberFormat="1" applyFont="1" applyFill="1" applyAlignment="1">
      <alignment horizontal="right" vertical="center"/>
    </xf>
    <xf numFmtId="9" fontId="9" fillId="0" borderId="0" xfId="2" applyNumberFormat="1" applyFont="1" applyAlignment="1">
      <alignment horizontal="right" vertical="center"/>
    </xf>
    <xf numFmtId="0" fontId="63" fillId="2" borderId="0" xfId="0" applyFont="1" applyFill="1" applyAlignment="1">
      <alignment wrapText="1"/>
    </xf>
    <xf numFmtId="0" fontId="65" fillId="0" borderId="0" xfId="0" applyFont="1" applyAlignment="1">
      <alignment vertical="center"/>
    </xf>
    <xf numFmtId="17" fontId="64" fillId="0" borderId="0" xfId="0" quotePrefix="1" applyNumberFormat="1" applyFont="1" applyAlignment="1">
      <alignment horizontal="center" vertical="center" wrapText="1"/>
    </xf>
    <xf numFmtId="17" fontId="64" fillId="0" borderId="17" xfId="0" quotePrefix="1" applyNumberFormat="1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5" fillId="0" borderId="0" xfId="0" applyFont="1"/>
    <xf numFmtId="0" fontId="66" fillId="0" borderId="0" xfId="0" applyFont="1" applyAlignment="1">
      <alignment vertical="center" wrapText="1"/>
    </xf>
    <xf numFmtId="17" fontId="68" fillId="0" borderId="0" xfId="0" quotePrefix="1" applyNumberFormat="1" applyFont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65" fillId="0" borderId="17" xfId="0" applyFont="1" applyBorder="1" applyAlignment="1">
      <alignment horizontal="left" vertical="center" wrapText="1"/>
    </xf>
    <xf numFmtId="41" fontId="70" fillId="0" borderId="17" xfId="2" applyFont="1" applyFill="1" applyBorder="1" applyAlignment="1">
      <alignment horizontal="right" vertical="center" wrapText="1"/>
    </xf>
    <xf numFmtId="41" fontId="71" fillId="0" borderId="0" xfId="2" applyFont="1" applyFill="1" applyBorder="1" applyAlignment="1">
      <alignment vertical="center"/>
    </xf>
    <xf numFmtId="41" fontId="70" fillId="0" borderId="0" xfId="2" applyFont="1" applyFill="1" applyBorder="1" applyAlignment="1">
      <alignment horizontal="right" vertical="center" wrapText="1"/>
    </xf>
    <xf numFmtId="0" fontId="70" fillId="0" borderId="0" xfId="0" applyFont="1" applyAlignment="1">
      <alignment horizontal="left" vertical="center" wrapText="1"/>
    </xf>
    <xf numFmtId="41" fontId="70" fillId="0" borderId="0" xfId="2" applyFont="1" applyFill="1" applyAlignment="1">
      <alignment horizontal="right" vertical="center" wrapText="1"/>
    </xf>
    <xf numFmtId="41" fontId="70" fillId="0" borderId="0" xfId="2" applyFont="1" applyBorder="1" applyAlignment="1">
      <alignment horizontal="right" vertical="center" wrapText="1"/>
    </xf>
    <xf numFmtId="41" fontId="72" fillId="0" borderId="0" xfId="2" applyFont="1" applyFill="1" applyBorder="1" applyAlignment="1">
      <alignment vertical="center"/>
    </xf>
    <xf numFmtId="0" fontId="73" fillId="8" borderId="0" xfId="0" applyFont="1" applyFill="1" applyAlignment="1">
      <alignment horizontal="left" vertical="center"/>
    </xf>
    <xf numFmtId="41" fontId="73" fillId="8" borderId="0" xfId="2" applyFont="1" applyFill="1" applyBorder="1" applyAlignment="1">
      <alignment horizontal="right" vertical="center"/>
    </xf>
    <xf numFmtId="41" fontId="74" fillId="0" borderId="0" xfId="2" applyFont="1" applyFill="1" applyBorder="1" applyAlignment="1">
      <alignment vertical="center"/>
    </xf>
    <xf numFmtId="0" fontId="73" fillId="8" borderId="0" xfId="0" applyFont="1" applyFill="1" applyAlignment="1">
      <alignment vertical="center" wrapText="1"/>
    </xf>
    <xf numFmtId="41" fontId="73" fillId="8" borderId="0" xfId="2" applyFont="1" applyFill="1" applyBorder="1" applyAlignment="1">
      <alignment horizontal="right" vertical="center" wrapText="1"/>
    </xf>
    <xf numFmtId="0" fontId="71" fillId="2" borderId="0" xfId="0" applyFont="1" applyFill="1" applyAlignment="1">
      <alignment vertical="center" wrapText="1"/>
    </xf>
    <xf numFmtId="165" fontId="75" fillId="2" borderId="0" xfId="1" applyNumberFormat="1" applyFont="1" applyFill="1" applyBorder="1" applyAlignment="1">
      <alignment horizontal="right" vertical="center" wrapText="1"/>
    </xf>
    <xf numFmtId="3" fontId="71" fillId="2" borderId="0" xfId="0" applyNumberFormat="1" applyFont="1" applyFill="1" applyAlignment="1">
      <alignment vertical="center"/>
    </xf>
    <xf numFmtId="0" fontId="71" fillId="0" borderId="0" xfId="0" applyFont="1"/>
    <xf numFmtId="3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 wrapText="1"/>
    </xf>
    <xf numFmtId="0" fontId="69" fillId="0" borderId="0" xfId="0" applyFont="1"/>
    <xf numFmtId="41" fontId="65" fillId="0" borderId="17" xfId="2" applyFont="1" applyBorder="1"/>
    <xf numFmtId="41" fontId="65" fillId="0" borderId="0" xfId="2" applyFont="1" applyFill="1" applyBorder="1"/>
    <xf numFmtId="41" fontId="65" fillId="0" borderId="17" xfId="2" applyFont="1" applyFill="1" applyBorder="1"/>
    <xf numFmtId="0" fontId="65" fillId="0" borderId="0" xfId="0" applyFont="1" applyAlignment="1">
      <alignment horizontal="left" vertical="center" wrapText="1"/>
    </xf>
    <xf numFmtId="41" fontId="65" fillId="0" borderId="0" xfId="2" applyFont="1"/>
    <xf numFmtId="41" fontId="65" fillId="0" borderId="0" xfId="2" applyFont="1" applyFill="1"/>
    <xf numFmtId="41" fontId="65" fillId="0" borderId="0" xfId="2" applyFont="1" applyBorder="1"/>
    <xf numFmtId="0" fontId="76" fillId="0" borderId="0" xfId="0" applyFont="1" applyAlignment="1">
      <alignment vertical="center" wrapText="1"/>
    </xf>
    <xf numFmtId="3" fontId="75" fillId="0" borderId="0" xfId="1" applyNumberFormat="1" applyFont="1" applyFill="1" applyBorder="1" applyAlignment="1">
      <alignment horizontal="right" vertical="center" wrapText="1"/>
    </xf>
    <xf numFmtId="167" fontId="65" fillId="0" borderId="0" xfId="6" applyNumberFormat="1" applyFont="1"/>
    <xf numFmtId="3" fontId="65" fillId="0" borderId="0" xfId="2" applyNumberFormat="1" applyFont="1" applyFill="1" applyBorder="1" applyAlignment="1">
      <alignment horizontal="right" vertical="center" wrapText="1"/>
    </xf>
    <xf numFmtId="0" fontId="64" fillId="0" borderId="21" xfId="0" applyFont="1" applyBorder="1" applyAlignment="1">
      <alignment horizontal="left" vertical="center" wrapText="1" indent="1"/>
    </xf>
    <xf numFmtId="3" fontId="64" fillId="0" borderId="22" xfId="2" applyNumberFormat="1" applyFont="1" applyFill="1" applyBorder="1" applyAlignment="1">
      <alignment horizontal="right" vertical="center"/>
    </xf>
    <xf numFmtId="41" fontId="64" fillId="0" borderId="22" xfId="2" applyFont="1" applyFill="1" applyBorder="1" applyAlignment="1">
      <alignment horizontal="right" vertical="center"/>
    </xf>
    <xf numFmtId="41" fontId="65" fillId="0" borderId="0" xfId="2" applyFont="1" applyFill="1" applyBorder="1" applyAlignment="1">
      <alignment horizontal="right" vertical="center" wrapText="1"/>
    </xf>
    <xf numFmtId="164" fontId="47" fillId="10" borderId="0" xfId="3" applyNumberFormat="1" applyFont="1" applyFill="1" applyBorder="1" applyAlignment="1">
      <alignment vertical="center"/>
    </xf>
    <xf numFmtId="165" fontId="4" fillId="0" borderId="0" xfId="2" applyNumberFormat="1" applyFont="1" applyAlignment="1">
      <alignment horizontal="right" vertical="center"/>
    </xf>
    <xf numFmtId="41" fontId="9" fillId="2" borderId="0" xfId="2" applyFont="1" applyFill="1" applyBorder="1" applyAlignment="1">
      <alignment horizontal="right" vertical="center"/>
    </xf>
    <xf numFmtId="165" fontId="12" fillId="0" borderId="9" xfId="2" applyNumberFormat="1" applyFont="1" applyBorder="1" applyAlignment="1">
      <alignment horizontal="right" vertical="center"/>
    </xf>
    <xf numFmtId="164" fontId="12" fillId="0" borderId="9" xfId="3" applyNumberFormat="1" applyFont="1" applyBorder="1" applyAlignment="1">
      <alignment horizontal="right" vertical="center"/>
    </xf>
    <xf numFmtId="41" fontId="12" fillId="2" borderId="0" xfId="2" applyFont="1" applyFill="1" applyBorder="1" applyAlignment="1">
      <alignment horizontal="right" vertical="center"/>
    </xf>
    <xf numFmtId="164" fontId="12" fillId="2" borderId="0" xfId="3" applyNumberFormat="1" applyFont="1" applyFill="1" applyBorder="1" applyAlignment="1">
      <alignment horizontal="right" vertical="center"/>
    </xf>
    <xf numFmtId="167" fontId="12" fillId="2" borderId="0" xfId="2" applyNumberFormat="1" applyFont="1" applyFill="1" applyBorder="1" applyAlignment="1">
      <alignment horizontal="right" vertical="center"/>
    </xf>
    <xf numFmtId="164" fontId="13" fillId="20" borderId="0" xfId="3" applyNumberFormat="1" applyFont="1" applyFill="1" applyBorder="1" applyAlignment="1">
      <alignment horizontal="right" vertical="center" wrapText="1"/>
    </xf>
    <xf numFmtId="0" fontId="64" fillId="0" borderId="22" xfId="0" applyFont="1" applyBorder="1" applyAlignment="1">
      <alignment horizontal="left" vertical="center" wrapText="1"/>
    </xf>
    <xf numFmtId="9" fontId="9" fillId="2" borderId="0" xfId="3" applyFont="1" applyFill="1" applyBorder="1" applyAlignment="1">
      <alignment horizontal="right" vertical="center"/>
    </xf>
    <xf numFmtId="9" fontId="12" fillId="0" borderId="9" xfId="3" applyFont="1" applyFill="1" applyBorder="1" applyAlignment="1">
      <alignment horizontal="right" vertical="center"/>
    </xf>
    <xf numFmtId="9" fontId="19" fillId="0" borderId="13" xfId="3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22" fillId="3" borderId="3" xfId="0" quotePrefix="1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left"/>
    </xf>
    <xf numFmtId="0" fontId="17" fillId="2" borderId="15" xfId="0" applyFont="1" applyFill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vertical="center" wrapText="1"/>
    </xf>
    <xf numFmtId="17" fontId="22" fillId="0" borderId="3" xfId="0" quotePrefix="1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7" fontId="22" fillId="0" borderId="0" xfId="0" quotePrefix="1" applyNumberFormat="1" applyFont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164" fontId="10" fillId="0" borderId="0" xfId="3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wrapText="1"/>
    </xf>
    <xf numFmtId="17" fontId="33" fillId="0" borderId="0" xfId="0" applyNumberFormat="1" applyFont="1" applyAlignment="1">
      <alignment horizontal="center" vertical="center" wrapText="1"/>
    </xf>
    <xf numFmtId="17" fontId="33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164" fontId="10" fillId="14" borderId="0" xfId="3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vertical="center" wrapText="1"/>
    </xf>
    <xf numFmtId="17" fontId="33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7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7" fontId="68" fillId="0" borderId="0" xfId="0" quotePrefix="1" applyNumberFormat="1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</cellXfs>
  <cellStyles count="7">
    <cellStyle name="Estilo 1" xfId="6" xr:uid="{4B958727-73C4-4C61-97F3-9B72EF582EDC}"/>
    <cellStyle name="Hipervínculo" xfId="4" builtinId="8"/>
    <cellStyle name="Millares" xfId="1" builtinId="3"/>
    <cellStyle name="Millares [0]" xfId="2" builtinId="6"/>
    <cellStyle name="Millares 9" xfId="5" xr:uid="{2CFC2EA7-28D1-4FAF-BCC8-6FC29CC38FDA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80FF"/>
      <color rgb="FFFF0066"/>
      <color rgb="FF0569B3"/>
      <color rgb="FF114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34925</xdr:rowOff>
    </xdr:from>
    <xdr:to>
      <xdr:col>1</xdr:col>
      <xdr:colOff>1644650</xdr:colOff>
      <xdr:row>5</xdr:row>
      <xdr:rowOff>16455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475" y="244475"/>
          <a:ext cx="1387475" cy="81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516D1C9-B770-4605-AEF2-AEB7789B879D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documentId" value="&quot;2c3707bc-748a-427a-8979-1cd2f328257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showGridLines="0" tabSelected="1" workbookViewId="0">
      <selection activeCell="B26" sqref="B26"/>
    </sheetView>
  </sheetViews>
  <sheetFormatPr baseColWidth="10" defaultColWidth="10.81640625" defaultRowHeight="15" x14ac:dyDescent="0.4"/>
  <cols>
    <col min="1" max="1" width="10.81640625" style="1"/>
    <col min="2" max="2" width="43.453125" style="1" customWidth="1"/>
    <col min="3" max="3" width="5.54296875" style="1" customWidth="1"/>
    <col min="4" max="4" width="43.453125" style="1" customWidth="1"/>
    <col min="5" max="5" width="5.54296875" style="1" customWidth="1"/>
    <col min="6" max="6" width="43.453125" style="1" customWidth="1"/>
    <col min="7" max="16384" width="10.81640625" style="1"/>
  </cols>
  <sheetData>
    <row r="1" spans="2:6" ht="16.5" customHeight="1" x14ac:dyDescent="0.4"/>
    <row r="2" spans="2:6" ht="16.5" customHeight="1" x14ac:dyDescent="0.4"/>
    <row r="3" spans="2:6" ht="16.5" customHeight="1" x14ac:dyDescent="0.4"/>
    <row r="4" spans="2:6" ht="16.5" customHeight="1" x14ac:dyDescent="0.4"/>
    <row r="5" spans="2:6" ht="16.5" customHeight="1" x14ac:dyDescent="0.4"/>
    <row r="6" spans="2:6" ht="16.5" customHeight="1" x14ac:dyDescent="0.4"/>
    <row r="7" spans="2:6" ht="16.5" customHeight="1" x14ac:dyDescent="0.4"/>
    <row r="8" spans="2:6" ht="16.5" customHeight="1" x14ac:dyDescent="0.4">
      <c r="B8" s="454" t="s">
        <v>262</v>
      </c>
      <c r="D8" s="458" t="s">
        <v>263</v>
      </c>
      <c r="F8" s="462" t="s">
        <v>264</v>
      </c>
    </row>
    <row r="9" spans="2:6" ht="16.5" customHeight="1" x14ac:dyDescent="0.4">
      <c r="B9" s="455"/>
      <c r="D9" s="459"/>
      <c r="F9" s="463"/>
    </row>
    <row r="10" spans="2:6" ht="16.5" customHeight="1" x14ac:dyDescent="0.4">
      <c r="B10" s="456" t="s">
        <v>88</v>
      </c>
      <c r="D10" s="460" t="s">
        <v>113</v>
      </c>
      <c r="F10" s="464" t="s">
        <v>239</v>
      </c>
    </row>
    <row r="11" spans="2:6" ht="16.5" customHeight="1" x14ac:dyDescent="0.4">
      <c r="B11" s="456" t="s">
        <v>8</v>
      </c>
      <c r="D11" s="460" t="s">
        <v>231</v>
      </c>
      <c r="F11" s="463"/>
    </row>
    <row r="12" spans="2:6" ht="16.5" customHeight="1" x14ac:dyDescent="0.4">
      <c r="B12" s="456" t="s">
        <v>11</v>
      </c>
      <c r="D12" s="460" t="s">
        <v>232</v>
      </c>
      <c r="F12" s="463"/>
    </row>
    <row r="13" spans="2:6" ht="16.5" customHeight="1" x14ac:dyDescent="0.4">
      <c r="B13" s="456" t="s">
        <v>91</v>
      </c>
      <c r="D13" s="460" t="s">
        <v>233</v>
      </c>
      <c r="F13" s="463"/>
    </row>
    <row r="14" spans="2:6" ht="16.5" customHeight="1" x14ac:dyDescent="0.4">
      <c r="B14" s="456" t="s">
        <v>89</v>
      </c>
      <c r="D14" s="460" t="s">
        <v>234</v>
      </c>
      <c r="F14" s="463"/>
    </row>
    <row r="15" spans="2:6" ht="16.5" customHeight="1" x14ac:dyDescent="0.4">
      <c r="B15" s="456" t="s">
        <v>90</v>
      </c>
      <c r="D15" s="460" t="s">
        <v>235</v>
      </c>
      <c r="F15" s="463"/>
    </row>
    <row r="16" spans="2:6" ht="16.5" customHeight="1" x14ac:dyDescent="0.4">
      <c r="B16" s="456" t="s">
        <v>92</v>
      </c>
      <c r="D16" s="460" t="s">
        <v>236</v>
      </c>
      <c r="F16" s="463"/>
    </row>
    <row r="17" spans="2:6" ht="16.5" customHeight="1" x14ac:dyDescent="0.4">
      <c r="B17" s="456" t="s">
        <v>93</v>
      </c>
      <c r="D17" s="460" t="s">
        <v>237</v>
      </c>
      <c r="F17" s="463"/>
    </row>
    <row r="18" spans="2:6" ht="16.5" customHeight="1" x14ac:dyDescent="0.4">
      <c r="B18" s="457" t="s">
        <v>94</v>
      </c>
      <c r="D18" s="461" t="s">
        <v>238</v>
      </c>
      <c r="F18" s="465"/>
    </row>
    <row r="19" spans="2:6" ht="16.5" customHeight="1" x14ac:dyDescent="0.4">
      <c r="B19" s="2"/>
    </row>
    <row r="20" spans="2:6" ht="16.5" customHeight="1" x14ac:dyDescent="0.4">
      <c r="B20" s="2"/>
    </row>
  </sheetData>
  <hyperlinks>
    <hyperlink ref="B10" location="SM!A1" display="Supermercado" xr:uid="{D33AC87C-168D-480F-A5BE-3EFC1F4A2C7F}"/>
    <hyperlink ref="B11" location="MdH!A1" display="Mejoramiento del Hogar" xr:uid="{34ECF5C8-97B2-48EA-996C-EF38B275BFEE}"/>
    <hyperlink ref="B12" location="TxD!A1" display="Tiendas por Departamento" xr:uid="{17ACD4A9-DB84-48E7-A419-34AB3454EDC4}"/>
    <hyperlink ref="B13" location="SC!A1" display="Shopping Centers" xr:uid="{EF60A510-284D-470B-B2BE-407C553510ED}"/>
    <hyperlink ref="B14" location="RF!A1" display="Retail Financiero" xr:uid="{60513F74-E613-45DB-BE60-03A86EE8257C}"/>
    <hyperlink ref="B15" location="'SC CHILE'!A1" display="Shopping Center - Chile" xr:uid="{EBF170DC-F7E8-4AC8-B749-516C804A84D7}"/>
    <hyperlink ref="B16" location="'SC ARG'!A1" display="Shopping Center - Argentina" xr:uid="{10E9A212-44E0-4F7B-9307-66B194739800}"/>
    <hyperlink ref="B17" location="'SC PERÚ'!A1" display="Shopping Center - Perú" xr:uid="{C17BFF8C-AA8A-4FC2-B29E-D62CA0D1BC5C}"/>
    <hyperlink ref="B18" location="'SC COL'!A1" display="Shopping Center - Colombia" xr:uid="{71E80079-F5D0-493A-8D1E-E557BEE1654F}"/>
    <hyperlink ref="D10" location="EBITDA!A1" display="EBITDA" xr:uid="{6D6899D3-EDB6-4CEC-BCAB-908DD9798403}"/>
    <hyperlink ref="D11" location="'EERR Resumen'!A1" display="Estado de Resultados Resumen" xr:uid="{C76FEFD9-4CB3-41A5-A319-65B9AF00A165}"/>
    <hyperlink ref="D12" location="'EERR Q'!A1" display="Estado de Resultados Trimestre" xr:uid="{24838D89-F85F-46EB-96CE-ABC19FDBEB7A}"/>
    <hyperlink ref="D13" location="'EERR x UN'!A1" display="Estados Financieros por Unidad de Negocio" xr:uid="{AF82C730-831B-44D0-ACB2-70A3222D023A}"/>
    <hyperlink ref="D15" location="'Balance Resumen'!A1" display="Balance Resumen" xr:uid="{BC681FDF-5FA9-4146-8D2B-CEF9C0BA1EAB}"/>
    <hyperlink ref="D16" location="'Balance x Pais'!A1" display="Balance por País" xr:uid="{025CD03F-D707-4908-852F-F48ADB544A63}"/>
    <hyperlink ref="D17" location="Ratios!A1" display="Ratios" xr:uid="{D232F033-3764-4329-8E5D-B695532507DF}"/>
    <hyperlink ref="D18" location="Flujo!A1" display="Flujo" xr:uid="{25CB58E8-7F09-44F9-B847-A8C466BA2B64}"/>
    <hyperlink ref="D14" location="'EEFF x País Q'!A1" display="Estados Financieros por País Trimestre" xr:uid="{35260F1C-45F1-4379-ABCD-C19BCEA777A8}"/>
    <hyperlink ref="F10" location="'IFRS 16'!A1" display="IFRS16" xr:uid="{1A5B0BDC-CB78-4D68-B549-F604C454CD84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B1:R30"/>
  <sheetViews>
    <sheetView showGridLines="0" zoomScale="85" zoomScaleNormal="85" zoomScaleSheetLayoutView="90" workbookViewId="0">
      <selection activeCell="C6" sqref="C6"/>
    </sheetView>
  </sheetViews>
  <sheetFormatPr baseColWidth="10" defaultColWidth="11.453125" defaultRowHeight="15" x14ac:dyDescent="0.4"/>
  <cols>
    <col min="1" max="1" width="0.81640625" style="1" customWidth="1"/>
    <col min="2" max="2" width="20.453125" style="1" customWidth="1"/>
    <col min="3" max="3" width="12.54296875" style="81" bestFit="1" customWidth="1"/>
    <col min="4" max="4" width="10.26953125" style="81" bestFit="1" customWidth="1"/>
    <col min="5" max="5" width="8" style="81" bestFit="1" customWidth="1"/>
    <col min="6" max="6" width="0.81640625" style="81" customWidth="1"/>
    <col min="7" max="7" width="10.81640625" style="1" bestFit="1" customWidth="1"/>
    <col min="8" max="8" width="10.1796875" style="1" bestFit="1" customWidth="1"/>
    <col min="9" max="9" width="8.1796875" style="1" bestFit="1" customWidth="1"/>
    <col min="10" max="10" width="0.81640625" style="1" customWidth="1"/>
    <col min="11" max="12" width="10.81640625" style="1" bestFit="1" customWidth="1"/>
    <col min="13" max="13" width="8" style="81" bestFit="1" customWidth="1"/>
    <col min="14" max="15" width="9.26953125" style="1" customWidth="1"/>
    <col min="16" max="16" width="7" style="1" customWidth="1"/>
    <col min="17" max="17" width="1.7265625" style="1" customWidth="1"/>
    <col min="18" max="16384" width="11.453125" style="1"/>
  </cols>
  <sheetData>
    <row r="1" spans="2:18" s="14" customFormat="1" ht="6.75" customHeight="1" x14ac:dyDescent="0.4">
      <c r="N1" s="1"/>
      <c r="O1" s="1"/>
      <c r="P1" s="1"/>
      <c r="Q1" s="1"/>
      <c r="R1" s="1"/>
    </row>
    <row r="2" spans="2:18" s="41" customFormat="1" x14ac:dyDescent="0.4">
      <c r="B2" s="71" t="s">
        <v>68</v>
      </c>
      <c r="F2" s="14"/>
      <c r="J2" s="14"/>
      <c r="N2" s="1"/>
      <c r="O2" s="1"/>
      <c r="P2" s="1"/>
      <c r="Q2" s="1"/>
      <c r="R2" s="1"/>
    </row>
    <row r="3" spans="2:18" s="14" customFormat="1" ht="6.75" customHeight="1" x14ac:dyDescent="0.4">
      <c r="N3" s="1"/>
      <c r="O3" s="1"/>
      <c r="P3" s="1"/>
      <c r="Q3" s="1"/>
      <c r="R3" s="1"/>
    </row>
    <row r="4" spans="2:18" s="80" customFormat="1" ht="15" customHeight="1" x14ac:dyDescent="0.4">
      <c r="B4" s="542"/>
      <c r="C4" s="529" t="s">
        <v>240</v>
      </c>
      <c r="D4" s="529"/>
      <c r="E4" s="529"/>
      <c r="F4" s="14"/>
      <c r="G4" s="529" t="s">
        <v>30</v>
      </c>
      <c r="H4" s="529"/>
      <c r="I4" s="529"/>
      <c r="J4" s="14"/>
      <c r="K4" s="529" t="s">
        <v>31</v>
      </c>
      <c r="L4" s="529"/>
      <c r="M4" s="529"/>
      <c r="N4" s="1"/>
      <c r="O4" s="1"/>
      <c r="P4" s="1"/>
      <c r="Q4" s="1"/>
      <c r="R4" s="1"/>
    </row>
    <row r="5" spans="2:18" s="80" customFormat="1" ht="15" customHeight="1" x14ac:dyDescent="0.4">
      <c r="B5" s="534"/>
      <c r="C5" s="70" t="str">
        <f>'SC PERÚ'!C5</f>
        <v>2T26</v>
      </c>
      <c r="D5" s="70" t="str">
        <f>'SC PERÚ'!D5</f>
        <v>2T25</v>
      </c>
      <c r="E5" s="70" t="s">
        <v>33</v>
      </c>
      <c r="F5" s="14"/>
      <c r="G5" s="70" t="str">
        <f>C5</f>
        <v>2T26</v>
      </c>
      <c r="H5" s="70" t="str">
        <f>D5</f>
        <v>2T25</v>
      </c>
      <c r="I5" s="70" t="s">
        <v>33</v>
      </c>
      <c r="J5" s="14"/>
      <c r="K5" s="70" t="str">
        <f>C5</f>
        <v>2T26</v>
      </c>
      <c r="L5" s="70" t="str">
        <f>D5</f>
        <v>2T25</v>
      </c>
      <c r="M5" s="70" t="s">
        <v>33</v>
      </c>
      <c r="N5" s="1"/>
      <c r="O5" s="1"/>
      <c r="P5" s="1"/>
      <c r="Q5" s="1"/>
      <c r="R5" s="1"/>
    </row>
    <row r="6" spans="2:18" s="80" customFormat="1" ht="15" customHeight="1" x14ac:dyDescent="0.4">
      <c r="B6" s="72" t="s">
        <v>62</v>
      </c>
      <c r="C6" s="381">
        <v>115698.99999999996</v>
      </c>
      <c r="D6" s="381">
        <v>84222.859999999986</v>
      </c>
      <c r="E6" s="74">
        <v>0.3737244258862733</v>
      </c>
      <c r="F6" s="382">
        <v>0</v>
      </c>
      <c r="G6" s="381" t="s">
        <v>321</v>
      </c>
      <c r="H6" s="381" t="s">
        <v>321</v>
      </c>
      <c r="I6" s="74" t="s">
        <v>321</v>
      </c>
      <c r="J6" s="382">
        <v>0</v>
      </c>
      <c r="K6" s="381">
        <v>115698.99999999996</v>
      </c>
      <c r="L6" s="381">
        <v>84222.859999999986</v>
      </c>
      <c r="M6" s="74">
        <v>0.3737244258862733</v>
      </c>
      <c r="N6" s="1"/>
      <c r="O6" s="1"/>
      <c r="P6" s="1"/>
      <c r="Q6" s="1"/>
      <c r="R6" s="1"/>
    </row>
    <row r="7" spans="2:18" s="80" customFormat="1" ht="15" customHeight="1" x14ac:dyDescent="0.4">
      <c r="B7" s="72" t="s">
        <v>37</v>
      </c>
      <c r="C7" s="381">
        <v>102921.66399999998</v>
      </c>
      <c r="D7" s="381">
        <v>12673.629999999994</v>
      </c>
      <c r="E7" s="74">
        <v>7.1209301518191737</v>
      </c>
      <c r="F7" s="382">
        <v>0</v>
      </c>
      <c r="G7" s="381">
        <v>52421.82</v>
      </c>
      <c r="H7" s="381">
        <v>50583.21</v>
      </c>
      <c r="I7" s="74">
        <v>3.6348227010503997E-2</v>
      </c>
      <c r="J7" s="382">
        <v>0</v>
      </c>
      <c r="K7" s="381">
        <v>155343.48399999997</v>
      </c>
      <c r="L7" s="381">
        <v>63256.84</v>
      </c>
      <c r="M7" s="74">
        <v>1.4557578911624414</v>
      </c>
      <c r="N7" s="1"/>
      <c r="O7" s="1"/>
      <c r="P7" s="1"/>
      <c r="Q7" s="1"/>
      <c r="R7" s="1"/>
    </row>
    <row r="8" spans="2:18" s="80" customFormat="1" ht="15" customHeight="1" x14ac:dyDescent="0.4">
      <c r="B8" s="75" t="s">
        <v>63</v>
      </c>
      <c r="C8" s="76">
        <v>218620.66399999993</v>
      </c>
      <c r="D8" s="76">
        <v>96896.489999999976</v>
      </c>
      <c r="E8" s="77">
        <v>1.2562289304803507</v>
      </c>
      <c r="F8" s="382">
        <v>0</v>
      </c>
      <c r="G8" s="76">
        <v>52421.82</v>
      </c>
      <c r="H8" s="76">
        <v>50583.21</v>
      </c>
      <c r="I8" s="77">
        <v>3.6348227010503997E-2</v>
      </c>
      <c r="J8" s="382">
        <v>0</v>
      </c>
      <c r="K8" s="76">
        <v>271042.48399999994</v>
      </c>
      <c r="L8" s="76">
        <v>147479.69999999998</v>
      </c>
      <c r="M8" s="77">
        <v>0.83782909783515946</v>
      </c>
      <c r="N8" s="1"/>
      <c r="O8" s="1"/>
      <c r="P8" s="1"/>
      <c r="Q8" s="1"/>
      <c r="R8" s="1"/>
    </row>
    <row r="9" spans="2:18" s="80" customFormat="1" ht="10" customHeight="1" x14ac:dyDescent="0.4">
      <c r="B9" s="72"/>
      <c r="C9" s="78"/>
      <c r="D9" s="78"/>
      <c r="E9" s="78"/>
      <c r="F9" s="14"/>
      <c r="G9" s="78"/>
      <c r="H9" s="78"/>
      <c r="I9" s="72"/>
      <c r="J9" s="14"/>
      <c r="K9" s="72"/>
      <c r="L9" s="72"/>
      <c r="M9" s="79"/>
      <c r="N9" s="1"/>
      <c r="O9" s="1"/>
      <c r="P9" s="1"/>
      <c r="Q9" s="1"/>
      <c r="R9" s="1"/>
    </row>
    <row r="10" spans="2:18" s="80" customFormat="1" ht="15" customHeight="1" x14ac:dyDescent="0.4">
      <c r="B10" s="542"/>
      <c r="C10" s="529" t="s">
        <v>60</v>
      </c>
      <c r="D10" s="529"/>
      <c r="E10" s="529"/>
      <c r="F10" s="14"/>
      <c r="G10" s="529" t="s">
        <v>64</v>
      </c>
      <c r="H10" s="529"/>
      <c r="I10" s="529"/>
      <c r="J10" s="14"/>
      <c r="K10" s="529" t="s">
        <v>245</v>
      </c>
      <c r="L10" s="529"/>
      <c r="M10" s="529"/>
      <c r="N10" s="1"/>
      <c r="O10" s="1"/>
      <c r="P10" s="1"/>
      <c r="Q10" s="1"/>
      <c r="R10" s="1"/>
    </row>
    <row r="11" spans="2:18" s="80" customFormat="1" ht="15" customHeight="1" x14ac:dyDescent="0.4">
      <c r="B11" s="534"/>
      <c r="C11" s="70" t="str">
        <f>C5</f>
        <v>2T26</v>
      </c>
      <c r="D11" s="70" t="str">
        <f>D5</f>
        <v>2T25</v>
      </c>
      <c r="E11" s="70" t="s">
        <v>33</v>
      </c>
      <c r="F11" s="14"/>
      <c r="G11" s="70" t="str">
        <f>G5</f>
        <v>2T26</v>
      </c>
      <c r="H11" s="70" t="str">
        <f>H5</f>
        <v>2T25</v>
      </c>
      <c r="I11" s="70" t="s">
        <v>33</v>
      </c>
      <c r="J11" s="14"/>
      <c r="K11" s="70" t="str">
        <f>K5</f>
        <v>2T26</v>
      </c>
      <c r="L11" s="70" t="str">
        <f>L5</f>
        <v>2T25</v>
      </c>
      <c r="M11" s="70" t="s">
        <v>33</v>
      </c>
      <c r="N11" s="1"/>
      <c r="O11" s="1"/>
      <c r="P11" s="1"/>
      <c r="Q11" s="1"/>
      <c r="R11" s="1"/>
    </row>
    <row r="12" spans="2:18" s="80" customFormat="1" ht="15" customHeight="1" x14ac:dyDescent="0.4">
      <c r="B12" s="72" t="s">
        <v>62</v>
      </c>
      <c r="C12" s="381" t="s">
        <v>321</v>
      </c>
      <c r="D12" s="381" t="s">
        <v>321</v>
      </c>
      <c r="E12" s="74" t="s">
        <v>321</v>
      </c>
      <c r="F12" s="382">
        <v>0</v>
      </c>
      <c r="G12" s="381" t="s">
        <v>322</v>
      </c>
      <c r="H12" s="381">
        <v>0</v>
      </c>
      <c r="I12" s="74" t="s">
        <v>321</v>
      </c>
      <c r="J12" s="382">
        <v>0</v>
      </c>
      <c r="K12" s="381">
        <v>13943.538053330003</v>
      </c>
      <c r="L12" s="381">
        <v>12534.576267819999</v>
      </c>
      <c r="M12" s="74">
        <v>0.11240601639859427</v>
      </c>
      <c r="N12" s="1"/>
      <c r="O12" s="1"/>
      <c r="P12" s="1"/>
      <c r="Q12" s="1"/>
      <c r="R12" s="1"/>
    </row>
    <row r="13" spans="2:18" s="80" customFormat="1" ht="15" customHeight="1" x14ac:dyDescent="0.4">
      <c r="B13" s="72" t="s">
        <v>37</v>
      </c>
      <c r="C13" s="381">
        <v>2513.4670000000001</v>
      </c>
      <c r="D13" s="381">
        <v>340.89100000000002</v>
      </c>
      <c r="E13" s="74">
        <v>6.3732278059555689</v>
      </c>
      <c r="F13" s="382">
        <v>0</v>
      </c>
      <c r="G13" s="381">
        <v>150350.06885635998</v>
      </c>
      <c r="H13" s="381">
        <v>91392.564264999994</v>
      </c>
      <c r="I13" s="74">
        <v>0.64510176583302803</v>
      </c>
      <c r="J13" s="382">
        <v>0</v>
      </c>
      <c r="K13" s="381">
        <v>9213.02628</v>
      </c>
      <c r="L13" s="381">
        <v>1484.234997</v>
      </c>
      <c r="M13" s="74">
        <v>5.2072557907755623</v>
      </c>
      <c r="N13" s="1"/>
      <c r="O13" s="1"/>
      <c r="P13" s="1"/>
      <c r="Q13" s="1"/>
      <c r="R13" s="1"/>
    </row>
    <row r="14" spans="2:18" s="80" customFormat="1" ht="15" customHeight="1" x14ac:dyDescent="0.4">
      <c r="B14" s="75" t="s">
        <v>63</v>
      </c>
      <c r="C14" s="76">
        <v>2513.4670000000001</v>
      </c>
      <c r="D14" s="76">
        <v>340.89100000000002</v>
      </c>
      <c r="E14" s="77">
        <v>6.3732278059555689</v>
      </c>
      <c r="F14" s="382">
        <v>0</v>
      </c>
      <c r="G14" s="76">
        <v>150350.06885635998</v>
      </c>
      <c r="H14" s="76">
        <v>91392.564264999994</v>
      </c>
      <c r="I14" s="77">
        <v>0.64510176583302803</v>
      </c>
      <c r="J14" s="382">
        <v>0</v>
      </c>
      <c r="K14" s="76">
        <v>23156.564333330003</v>
      </c>
      <c r="L14" s="76">
        <v>14018.811264819999</v>
      </c>
      <c r="M14" s="77">
        <v>0.65182082103074324</v>
      </c>
      <c r="N14" s="1"/>
      <c r="O14" s="1"/>
      <c r="P14" s="1"/>
      <c r="Q14" s="1"/>
      <c r="R14" s="1"/>
    </row>
    <row r="15" spans="2:18" x14ac:dyDescent="0.4">
      <c r="F15" s="14"/>
      <c r="J15" s="14"/>
    </row>
    <row r="16" spans="2:18" x14ac:dyDescent="0.4">
      <c r="C16" s="1"/>
      <c r="D16" s="1"/>
      <c r="E16" s="1"/>
      <c r="F16" s="1"/>
      <c r="M16" s="1"/>
    </row>
    <row r="17" spans="6:13" s="1" customFormat="1" x14ac:dyDescent="0.4"/>
    <row r="18" spans="6:13" s="1" customFormat="1" x14ac:dyDescent="0.4"/>
    <row r="19" spans="6:13" s="1" customFormat="1" x14ac:dyDescent="0.4"/>
    <row r="20" spans="6:13" s="1" customFormat="1" x14ac:dyDescent="0.4"/>
    <row r="21" spans="6:13" s="1" customFormat="1" x14ac:dyDescent="0.4"/>
    <row r="22" spans="6:13" s="1" customFormat="1" x14ac:dyDescent="0.4"/>
    <row r="23" spans="6:13" s="1" customFormat="1" x14ac:dyDescent="0.4"/>
    <row r="24" spans="6:13" s="1" customFormat="1" x14ac:dyDescent="0.4"/>
    <row r="25" spans="6:13" s="1" customFormat="1" x14ac:dyDescent="0.4"/>
    <row r="26" spans="6:13" s="1" customFormat="1" x14ac:dyDescent="0.4">
      <c r="M26" s="383"/>
    </row>
    <row r="27" spans="6:13" s="1" customFormat="1" x14ac:dyDescent="0.4">
      <c r="F27" s="383"/>
    </row>
    <row r="28" spans="6:13" s="1" customFormat="1" x14ac:dyDescent="0.4"/>
    <row r="29" spans="6:13" s="1" customFormat="1" x14ac:dyDescent="0.4"/>
    <row r="30" spans="6:13" s="1" customFormat="1" x14ac:dyDescent="0.4"/>
  </sheetData>
  <mergeCells count="8">
    <mergeCell ref="B10:B11"/>
    <mergeCell ref="C10:E10"/>
    <mergeCell ref="G10:I10"/>
    <mergeCell ref="K10:M10"/>
    <mergeCell ref="B4:B5"/>
    <mergeCell ref="C4:E4"/>
    <mergeCell ref="G4:I4"/>
    <mergeCell ref="K4:M4"/>
  </mergeCells>
  <pageMargins left="0.7" right="0.7" top="0.75" bottom="0.75" header="0.3" footer="0.3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B2:R58"/>
  <sheetViews>
    <sheetView showGridLines="0" topLeftCell="A28" zoomScale="85" zoomScaleNormal="85" zoomScaleSheetLayoutView="100" workbookViewId="0">
      <selection activeCell="D50" sqref="D50"/>
    </sheetView>
  </sheetViews>
  <sheetFormatPr baseColWidth="10" defaultColWidth="11.453125" defaultRowHeight="15" x14ac:dyDescent="0.4"/>
  <cols>
    <col min="1" max="1" width="0.81640625" style="14" customWidth="1"/>
    <col min="2" max="2" width="49" style="14" customWidth="1"/>
    <col min="3" max="7" width="12.54296875" style="14" customWidth="1"/>
    <col min="8" max="18" width="11.453125" style="1"/>
    <col min="19" max="16384" width="11.453125" style="14"/>
  </cols>
  <sheetData>
    <row r="2" spans="2:18" s="41" customFormat="1" x14ac:dyDescent="0.4">
      <c r="B2" s="137" t="s">
        <v>23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4">
      <c r="B3" s="42" t="s">
        <v>13</v>
      </c>
      <c r="C3" s="43"/>
      <c r="D3" s="43"/>
      <c r="E3" s="43"/>
      <c r="F3" s="43"/>
      <c r="G3" s="43"/>
    </row>
    <row r="4" spans="2:18" ht="6.75" customHeight="1" x14ac:dyDescent="0.4"/>
    <row r="5" spans="2:18" ht="15" customHeight="1" x14ac:dyDescent="0.4">
      <c r="B5" s="44" t="s">
        <v>14</v>
      </c>
      <c r="C5" s="45" t="s">
        <v>254</v>
      </c>
      <c r="D5" s="46" t="s">
        <v>108</v>
      </c>
      <c r="E5" s="46" t="s">
        <v>107</v>
      </c>
      <c r="F5" s="46" t="s">
        <v>104</v>
      </c>
      <c r="G5" s="46" t="s">
        <v>103</v>
      </c>
      <c r="H5" s="14"/>
    </row>
    <row r="6" spans="2:18" s="50" customFormat="1" ht="15" customHeight="1" x14ac:dyDescent="0.4">
      <c r="B6" s="47" t="s">
        <v>70</v>
      </c>
      <c r="C6" s="48">
        <v>2246270.0722409999</v>
      </c>
      <c r="D6" s="49">
        <v>2225506.5801639999</v>
      </c>
      <c r="E6" s="49">
        <v>2226086.8940370004</v>
      </c>
      <c r="F6" s="49">
        <v>2097005.5220639999</v>
      </c>
      <c r="G6" s="49">
        <v>2057748.5145400004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s="50" customFormat="1" ht="15" customHeight="1" x14ac:dyDescent="0.4">
      <c r="B7" s="41" t="s">
        <v>15</v>
      </c>
      <c r="C7" s="51">
        <v>1.9793628766130456</v>
      </c>
      <c r="D7" s="52">
        <v>2.1192171766107588</v>
      </c>
      <c r="E7" s="52">
        <v>1.9020471928946161</v>
      </c>
      <c r="F7" s="52">
        <v>2.3371337200338029</v>
      </c>
      <c r="G7" s="52">
        <v>2.4774086001649267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s="50" customFormat="1" ht="15" customHeight="1" x14ac:dyDescent="0.4">
      <c r="B8" s="41" t="s">
        <v>16</v>
      </c>
      <c r="C8" s="53">
        <v>4.4528300712394789E-2</v>
      </c>
      <c r="D8" s="54">
        <v>4.2233748091220505E-2</v>
      </c>
      <c r="E8" s="54">
        <v>5.0320738345417941E-2</v>
      </c>
      <c r="F8" s="54">
        <v>4.7254881484749697E-2</v>
      </c>
      <c r="G8" s="54">
        <v>4.4284427706352068E-2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s="50" customFormat="1" ht="15" customHeight="1" x14ac:dyDescent="0.4">
      <c r="B9" s="41" t="s">
        <v>77</v>
      </c>
      <c r="C9" s="55">
        <v>164584.303648</v>
      </c>
      <c r="D9" s="56">
        <v>90189.484804000007</v>
      </c>
      <c r="E9" s="56">
        <v>253046.84836600002</v>
      </c>
      <c r="F9" s="56">
        <v>183119.18225899999</v>
      </c>
      <c r="G9" s="56">
        <v>118949.35124699998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s="50" customFormat="1" ht="15" customHeight="1" x14ac:dyDescent="0.4">
      <c r="B10" s="41" t="s">
        <v>78</v>
      </c>
      <c r="C10" s="55">
        <v>16066.908430500001</v>
      </c>
      <c r="D10" s="56">
        <v>7836.8211510000001</v>
      </c>
      <c r="E10" s="56">
        <v>24382.478513000002</v>
      </c>
      <c r="F10" s="56">
        <v>17947.139204999999</v>
      </c>
      <c r="G10" s="56">
        <v>11360.753561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50" customFormat="1" ht="15" customHeight="1" x14ac:dyDescent="0.4">
      <c r="B11" s="41" t="s">
        <v>79</v>
      </c>
      <c r="C11" s="55">
        <v>148517.39521749999</v>
      </c>
      <c r="D11" s="56">
        <v>82352.663653000011</v>
      </c>
      <c r="E11" s="56">
        <v>228664.36985300001</v>
      </c>
      <c r="F11" s="56">
        <v>165172.04305400001</v>
      </c>
      <c r="G11" s="56">
        <v>107588.59768599998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s="50" customFormat="1" ht="15" customHeight="1" x14ac:dyDescent="0.4">
      <c r="B12" s="41" t="s">
        <v>17</v>
      </c>
      <c r="C12" s="53">
        <v>0.13352575407192285</v>
      </c>
      <c r="D12" s="54">
        <v>0.14872893503706081</v>
      </c>
      <c r="E12" s="54">
        <v>0.11036859328688277</v>
      </c>
      <c r="F12" s="54">
        <v>0.10796765045100577</v>
      </c>
      <c r="G12" s="54">
        <v>0.10714052440315286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s="50" customFormat="1" ht="15" customHeight="1" x14ac:dyDescent="0.4">
      <c r="B13" s="41" t="s">
        <v>18</v>
      </c>
      <c r="C13" s="53">
        <v>0.19081871686799232</v>
      </c>
      <c r="D13" s="54">
        <v>0.20678910894169839</v>
      </c>
      <c r="E13" s="54">
        <v>0.20789319161020489</v>
      </c>
      <c r="F13" s="54">
        <v>0.22067811340073171</v>
      </c>
      <c r="G13" s="54">
        <v>0.22572023871140115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s="50" customFormat="1" ht="15" customHeight="1" x14ac:dyDescent="0.4">
      <c r="B14" s="57" t="s">
        <v>19</v>
      </c>
      <c r="C14" s="58">
        <v>0</v>
      </c>
      <c r="D14" s="59">
        <v>0</v>
      </c>
      <c r="E14" s="59">
        <v>0</v>
      </c>
      <c r="F14" s="59">
        <v>0</v>
      </c>
      <c r="G14" s="59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s="50" customFormat="1" ht="15" customHeight="1" x14ac:dyDescent="0.4">
      <c r="B15" s="60" t="s">
        <v>7</v>
      </c>
      <c r="C15" s="53">
        <v>6.7216699603457414E-2</v>
      </c>
      <c r="D15" s="54">
        <v>6.4000000000000001E-2</v>
      </c>
      <c r="E15" s="54">
        <v>6.5190371334554423E-2</v>
      </c>
      <c r="F15" s="54">
        <v>6.4136627118181369E-2</v>
      </c>
      <c r="G15" s="54">
        <v>6.2385775150177215E-2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s="50" customFormat="1" ht="15" customHeight="1" x14ac:dyDescent="0.4">
      <c r="B16" s="60" t="s">
        <v>11</v>
      </c>
      <c r="C16" s="53">
        <v>0.25368571944092416</v>
      </c>
      <c r="D16" s="54">
        <v>0.22500000000000001</v>
      </c>
      <c r="E16" s="54">
        <v>0.2444139057028876</v>
      </c>
      <c r="F16" s="54">
        <v>0.2371704364154569</v>
      </c>
      <c r="G16" s="54">
        <v>0.26113282865168908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s="50" customFormat="1" ht="15" customHeight="1" thickBot="1" x14ac:dyDescent="0.45">
      <c r="B17" s="61" t="s">
        <v>8</v>
      </c>
      <c r="C17" s="62">
        <v>0.11198686807262748</v>
      </c>
      <c r="D17" s="63">
        <v>0.104</v>
      </c>
      <c r="E17" s="63">
        <v>0.11372821092129537</v>
      </c>
      <c r="F17" s="63">
        <v>0.10119254094913262</v>
      </c>
      <c r="G17" s="63">
        <v>9.9883377011020791E-2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1.25" customHeight="1" x14ac:dyDescent="0.4">
      <c r="B18" s="64"/>
      <c r="C18" s="46"/>
      <c r="D18" s="46"/>
      <c r="E18" s="46"/>
      <c r="F18" s="46"/>
      <c r="G18" s="46"/>
    </row>
    <row r="19" spans="2:18" ht="15" customHeight="1" x14ac:dyDescent="0.4">
      <c r="B19" s="44" t="s">
        <v>20</v>
      </c>
      <c r="C19" s="45" t="str">
        <f>C5</f>
        <v>2T26</v>
      </c>
      <c r="D19" s="46" t="str">
        <f>D5</f>
        <v>1T26</v>
      </c>
      <c r="E19" s="46" t="str">
        <f t="shared" ref="E19:G19" si="0">E5</f>
        <v>4T25</v>
      </c>
      <c r="F19" s="46" t="str">
        <f t="shared" si="0"/>
        <v>3T25</v>
      </c>
      <c r="G19" s="46" t="str">
        <f t="shared" si="0"/>
        <v>2T25</v>
      </c>
      <c r="H19" s="14"/>
    </row>
    <row r="20" spans="2:18" s="50" customFormat="1" ht="15" customHeight="1" x14ac:dyDescent="0.4">
      <c r="B20" s="47" t="s">
        <v>71</v>
      </c>
      <c r="C20" s="48">
        <v>305504560.22337991</v>
      </c>
      <c r="D20" s="49">
        <v>291126490.47101003</v>
      </c>
      <c r="E20" s="49">
        <v>293160453.39844</v>
      </c>
      <c r="F20" s="49">
        <v>283709975.51402003</v>
      </c>
      <c r="G20" s="49">
        <v>273799198.10332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s="50" customFormat="1" ht="15" customHeight="1" x14ac:dyDescent="0.4">
      <c r="B21" s="41" t="s">
        <v>15</v>
      </c>
      <c r="C21" s="51">
        <v>1.1379472597253859</v>
      </c>
      <c r="D21" s="52">
        <v>0.83224136358023071</v>
      </c>
      <c r="E21" s="52">
        <v>1.0050312269567951</v>
      </c>
      <c r="F21" s="52">
        <v>1.1010614921709627</v>
      </c>
      <c r="G21" s="52">
        <v>1.2492518044047074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s="50" customFormat="1" ht="15" customHeight="1" x14ac:dyDescent="0.4">
      <c r="B22" s="41" t="s">
        <v>16</v>
      </c>
      <c r="C22" s="53">
        <v>8.9239139294339034E-2</v>
      </c>
      <c r="D22" s="54">
        <v>0.13693338132267857</v>
      </c>
      <c r="E22" s="54">
        <v>0.10117680999168416</v>
      </c>
      <c r="F22" s="54">
        <v>7.2959435890498206E-2</v>
      </c>
      <c r="G22" s="54">
        <v>5.0694420098528703E-2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s="50" customFormat="1" ht="15" customHeight="1" x14ac:dyDescent="0.4">
      <c r="B23" s="41" t="s">
        <v>74</v>
      </c>
      <c r="C23" s="55">
        <v>58700104</v>
      </c>
      <c r="D23" s="56">
        <v>27190273</v>
      </c>
      <c r="E23" s="56">
        <v>48083706.263280004</v>
      </c>
      <c r="F23" s="56">
        <v>28183295.937350001</v>
      </c>
      <c r="G23" s="56">
        <v>16322408.93462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s="50" customFormat="1" ht="15" customHeight="1" x14ac:dyDescent="0.4">
      <c r="B24" s="41" t="s">
        <v>75</v>
      </c>
      <c r="C24" s="55">
        <v>4445962.9465999994</v>
      </c>
      <c r="D24" s="56">
        <v>1848101.9040299999</v>
      </c>
      <c r="E24" s="56">
        <v>6969386.5283799991</v>
      </c>
      <c r="F24" s="56">
        <v>4905138.3464799989</v>
      </c>
      <c r="G24" s="56">
        <v>2274887.00655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s="50" customFormat="1" ht="15" customHeight="1" x14ac:dyDescent="0.4">
      <c r="B25" s="41" t="s">
        <v>76</v>
      </c>
      <c r="C25" s="55">
        <v>54254141.053400002</v>
      </c>
      <c r="D25" s="56">
        <v>25342171.095970001</v>
      </c>
      <c r="E25" s="56">
        <v>41114319.734900005</v>
      </c>
      <c r="F25" s="56">
        <v>23278157.59087</v>
      </c>
      <c r="G25" s="56">
        <v>14047521.928070001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s="50" customFormat="1" ht="15" customHeight="1" x14ac:dyDescent="0.4">
      <c r="B26" s="41" t="s">
        <v>17</v>
      </c>
      <c r="C26" s="53">
        <v>0.37575507458014917</v>
      </c>
      <c r="D26" s="54">
        <v>0.35403425721717235</v>
      </c>
      <c r="E26" s="54">
        <v>0.1555129894301315</v>
      </c>
      <c r="F26" s="54">
        <v>0.12127335771295827</v>
      </c>
      <c r="G26" s="54">
        <v>0.11712065063380639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s="50" customFormat="1" ht="15" customHeight="1" x14ac:dyDescent="0.4">
      <c r="B27" s="41" t="s">
        <v>18</v>
      </c>
      <c r="C27" s="53">
        <v>5.8380163981605997E-2</v>
      </c>
      <c r="D27" s="54">
        <v>6.6030066139510318E-2</v>
      </c>
      <c r="E27" s="54">
        <v>5.9892089781063536E-2</v>
      </c>
      <c r="F27" s="54">
        <v>5.0610477503841969E-2</v>
      </c>
      <c r="G27" s="54">
        <v>3.9565685280801156E-2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s="50" customFormat="1" ht="15" customHeight="1" x14ac:dyDescent="0.4">
      <c r="B28" s="57" t="s">
        <v>19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s="50" customFormat="1" ht="15" customHeight="1" x14ac:dyDescent="0.4">
      <c r="B29" s="65" t="s">
        <v>7</v>
      </c>
      <c r="C29" s="53">
        <v>6.4592082555085598E-2</v>
      </c>
      <c r="D29" s="66">
        <v>6.3102863120826955E-2</v>
      </c>
      <c r="E29" s="66">
        <v>8.3772908427382317E-2</v>
      </c>
      <c r="F29" s="66">
        <v>8.4411885057975394E-2</v>
      </c>
      <c r="G29" s="66">
        <v>8.0065093559831088E-2</v>
      </c>
      <c r="H29" s="1"/>
      <c r="I29" s="1"/>
      <c r="K29" s="1"/>
      <c r="L29" s="1"/>
      <c r="M29" s="1"/>
      <c r="N29" s="1"/>
      <c r="O29" s="1"/>
      <c r="P29" s="1"/>
      <c r="Q29" s="1"/>
      <c r="R29" s="1"/>
    </row>
    <row r="30" spans="2:18" s="50" customFormat="1" ht="15" customHeight="1" thickBot="1" x14ac:dyDescent="0.45">
      <c r="B30" s="61" t="s">
        <v>8</v>
      </c>
      <c r="C30" s="62">
        <v>0.23030901915807026</v>
      </c>
      <c r="D30" s="63">
        <v>0.19430634232042499</v>
      </c>
      <c r="E30" s="63">
        <v>0.18285316622933684</v>
      </c>
      <c r="F30" s="63">
        <v>0.22264427087725525</v>
      </c>
      <c r="G30" s="63">
        <v>0.21387491320396187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s="50" customFormat="1" x14ac:dyDescent="0.4">
      <c r="B31" s="67"/>
      <c r="C31" s="67"/>
      <c r="D31" s="67"/>
      <c r="E31" s="67"/>
      <c r="F31" s="67"/>
      <c r="G31" s="6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ht="15" customHeight="1" x14ac:dyDescent="0.4">
      <c r="B32" s="44" t="s">
        <v>21</v>
      </c>
      <c r="C32" s="45" t="str">
        <f>C19</f>
        <v>2T26</v>
      </c>
      <c r="D32" s="46" t="str">
        <f>D19</f>
        <v>1T26</v>
      </c>
      <c r="E32" s="46" t="str">
        <f t="shared" ref="E32:F32" si="1">E19</f>
        <v>4T25</v>
      </c>
      <c r="F32" s="46" t="str">
        <f t="shared" si="1"/>
        <v>3T25</v>
      </c>
      <c r="G32" s="46" t="str">
        <f>G19</f>
        <v>2T25</v>
      </c>
      <c r="H32" s="14"/>
    </row>
    <row r="33" spans="2:18" s="50" customFormat="1" ht="15" customHeight="1" x14ac:dyDescent="0.4">
      <c r="B33" s="47" t="s">
        <v>72</v>
      </c>
      <c r="C33" s="48">
        <v>461792.88683999993</v>
      </c>
      <c r="D33" s="49">
        <v>458078.50302000006</v>
      </c>
      <c r="E33" s="49">
        <v>483386.36709999992</v>
      </c>
      <c r="F33" s="49">
        <v>481976.71098000015</v>
      </c>
      <c r="G33" s="49">
        <v>491392.47782000003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s="50" customFormat="1" ht="15" customHeight="1" x14ac:dyDescent="0.4">
      <c r="B34" s="41" t="s">
        <v>15</v>
      </c>
      <c r="C34" s="51">
        <v>2.7076556147709998</v>
      </c>
      <c r="D34" s="52">
        <v>2.5192236396127847</v>
      </c>
      <c r="E34" s="52">
        <v>2.5318344734588667</v>
      </c>
      <c r="F34" s="52">
        <v>1.6534951176721593</v>
      </c>
      <c r="G34" s="52">
        <v>1.8229538384334825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s="50" customFormat="1" ht="15" customHeight="1" x14ac:dyDescent="0.4">
      <c r="B35" s="41" t="s">
        <v>16</v>
      </c>
      <c r="C35" s="53">
        <v>2.4944142316317367E-2</v>
      </c>
      <c r="D35" s="54">
        <v>2.538525928053055E-2</v>
      </c>
      <c r="E35" s="54">
        <v>3.0398141424952903E-2</v>
      </c>
      <c r="F35" s="54">
        <v>3.3328502900768921E-2</v>
      </c>
      <c r="G35" s="54">
        <v>3.4928354084994978E-2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s="50" customFormat="1" ht="15" customHeight="1" x14ac:dyDescent="0.4">
      <c r="B36" s="41" t="s">
        <v>80</v>
      </c>
      <c r="C36" s="55">
        <v>26702.828829999999</v>
      </c>
      <c r="D36" s="56">
        <v>4881.5717133333328</v>
      </c>
      <c r="E36" s="56">
        <v>74027.132089999999</v>
      </c>
      <c r="F36" s="56">
        <v>57424.045610000001</v>
      </c>
      <c r="G36" s="56">
        <v>37809.755140000001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s="50" customFormat="1" ht="15" customHeight="1" x14ac:dyDescent="0.4">
      <c r="B37" s="41" t="s">
        <v>81</v>
      </c>
      <c r="C37" s="55">
        <v>7188.9334299999991</v>
      </c>
      <c r="D37" s="56">
        <v>1322.8273100000001</v>
      </c>
      <c r="E37" s="56">
        <v>15122.180479999999</v>
      </c>
      <c r="F37" s="56">
        <v>11062.072909999999</v>
      </c>
      <c r="G37" s="56">
        <v>7179.5018399999999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s="50" customFormat="1" ht="15" customHeight="1" x14ac:dyDescent="0.4">
      <c r="B38" s="41" t="s">
        <v>82</v>
      </c>
      <c r="C38" s="55">
        <v>19513.895400000001</v>
      </c>
      <c r="D38" s="56">
        <v>3558.7444033333327</v>
      </c>
      <c r="E38" s="56">
        <v>58904.951610000004</v>
      </c>
      <c r="F38" s="56">
        <v>46361.972699999998</v>
      </c>
      <c r="G38" s="56">
        <v>30630.2533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s="50" customFormat="1" ht="15" customHeight="1" x14ac:dyDescent="0.4">
      <c r="B39" s="41" t="s">
        <v>17</v>
      </c>
      <c r="C39" s="53">
        <v>8.5017912438544466E-2</v>
      </c>
      <c r="D39" s="54">
        <v>3.0959357644733464E-2</v>
      </c>
      <c r="E39" s="54">
        <v>0.1203217080022506</v>
      </c>
      <c r="F39" s="54">
        <v>0.12539784250432798</v>
      </c>
      <c r="G39" s="54">
        <v>0.12277781868334654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2:18" s="50" customFormat="1" ht="15" customHeight="1" x14ac:dyDescent="0.4">
      <c r="B40" s="41" t="s">
        <v>18</v>
      </c>
      <c r="C40" s="53">
        <v>3.2336090887371716E-2</v>
      </c>
      <c r="D40" s="54">
        <v>3.4892781007237403E-2</v>
      </c>
      <c r="E40" s="54">
        <v>3.6345549038550876E-2</v>
      </c>
      <c r="F40" s="54">
        <v>3.8390082173011458E-2</v>
      </c>
      <c r="G40" s="54">
        <v>3.8601404165059791E-2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2:18" s="50" customFormat="1" ht="15" customHeight="1" x14ac:dyDescent="0.4">
      <c r="B41" s="57" t="s">
        <v>19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2:18" s="50" customFormat="1" ht="15" customHeight="1" thickBot="1" x14ac:dyDescent="0.45">
      <c r="B42" s="61" t="s">
        <v>7</v>
      </c>
      <c r="C42" s="62" t="s">
        <v>323</v>
      </c>
      <c r="D42" s="63">
        <v>8.4207673035709196E-2</v>
      </c>
      <c r="E42" s="63">
        <v>7.9251650890669892E-2</v>
      </c>
      <c r="F42" s="63">
        <v>8.4609549379773968E-2</v>
      </c>
      <c r="G42" s="63">
        <v>9.1095499031992697E-2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2:18" s="50" customFormat="1" x14ac:dyDescent="0.4">
      <c r="B43" s="68"/>
      <c r="C43" s="68"/>
      <c r="D43" s="68"/>
      <c r="E43" s="68"/>
      <c r="F43" s="68"/>
      <c r="G43" s="6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2:18" ht="15" customHeight="1" x14ac:dyDescent="0.4">
      <c r="B44" s="44" t="s">
        <v>22</v>
      </c>
      <c r="C44" s="45" t="str">
        <f>C32</f>
        <v>2T26</v>
      </c>
      <c r="D44" s="46" t="str">
        <f>D32</f>
        <v>1T26</v>
      </c>
      <c r="E44" s="46" t="str">
        <f t="shared" ref="E44:G44" si="2">E32</f>
        <v>4T25</v>
      </c>
      <c r="F44" s="46" t="str">
        <f t="shared" si="2"/>
        <v>3T25</v>
      </c>
      <c r="G44" s="46" t="str">
        <f t="shared" si="2"/>
        <v>2T25</v>
      </c>
      <c r="H44" s="14"/>
    </row>
    <row r="45" spans="2:18" s="50" customFormat="1" ht="15" customHeight="1" x14ac:dyDescent="0.4">
      <c r="B45" s="47" t="s">
        <v>73</v>
      </c>
      <c r="C45" s="48">
        <v>1234503.1851313335</v>
      </c>
      <c r="D45" s="49">
        <v>1248534.5508209998</v>
      </c>
      <c r="E45" s="49">
        <v>1198064.4071248332</v>
      </c>
      <c r="F45" s="49">
        <v>1173200.080446111</v>
      </c>
      <c r="G45" s="49">
        <v>1137260.9458943333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2:18" s="50" customFormat="1" ht="15" customHeight="1" x14ac:dyDescent="0.4">
      <c r="B46" s="41" t="s">
        <v>15</v>
      </c>
      <c r="C46" s="51">
        <v>2.6505605636956635</v>
      </c>
      <c r="D46" s="52">
        <v>2.6824983149902901</v>
      </c>
      <c r="E46" s="52">
        <v>2.7583527938320844</v>
      </c>
      <c r="F46" s="52">
        <v>2.8505205481655627</v>
      </c>
      <c r="G46" s="52">
        <v>2.4635459277182243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2:18" s="50" customFormat="1" ht="15" customHeight="1" x14ac:dyDescent="0.4">
      <c r="B47" s="41" t="s">
        <v>16</v>
      </c>
      <c r="C47" s="53">
        <v>2.6198373160405346E-2</v>
      </c>
      <c r="D47" s="54">
        <v>2.4981645900243082E-2</v>
      </c>
      <c r="E47" s="54">
        <v>2.2617558756225904E-2</v>
      </c>
      <c r="F47" s="54">
        <v>2.0461659804581343E-2</v>
      </c>
      <c r="G47" s="54">
        <v>2.553055955458082E-2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8" s="50" customFormat="1" ht="15" customHeight="1" x14ac:dyDescent="0.4">
      <c r="B48" s="41" t="s">
        <v>83</v>
      </c>
      <c r="C48" s="55">
        <v>58612.785966339994</v>
      </c>
      <c r="D48" s="56">
        <v>28539.367447240002</v>
      </c>
      <c r="E48" s="56">
        <v>122194.24548098</v>
      </c>
      <c r="F48" s="56">
        <v>92417</v>
      </c>
      <c r="G48" s="56">
        <v>64981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 s="50" customFormat="1" ht="15" customHeight="1" x14ac:dyDescent="0.4">
      <c r="B49" s="41" t="s">
        <v>84</v>
      </c>
      <c r="C49" s="55">
        <v>3687.5756062800001</v>
      </c>
      <c r="D49" s="56">
        <v>1979.8816316099997</v>
      </c>
      <c r="E49" s="56">
        <v>9695.1911051499992</v>
      </c>
      <c r="F49" s="56">
        <v>7224</v>
      </c>
      <c r="G49" s="56">
        <v>5239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s="50" customFormat="1" ht="15" customHeight="1" x14ac:dyDescent="0.4">
      <c r="B50" s="41" t="s">
        <v>85</v>
      </c>
      <c r="C50" s="55">
        <v>54925.210360059995</v>
      </c>
      <c r="D50" s="56">
        <v>26559.485815630003</v>
      </c>
      <c r="E50" s="56">
        <v>112499.05437582999</v>
      </c>
      <c r="F50" s="56">
        <v>85193</v>
      </c>
      <c r="G50" s="56">
        <v>59742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18" s="50" customFormat="1" ht="15" customHeight="1" x14ac:dyDescent="0.4">
      <c r="B51" s="41" t="s">
        <v>17</v>
      </c>
      <c r="C51" s="53">
        <v>8.8983505302526592E-2</v>
      </c>
      <c r="D51" s="54">
        <v>8.5090110796422133E-2</v>
      </c>
      <c r="E51" s="54">
        <v>9.3900673208220986E-2</v>
      </c>
      <c r="F51" s="54">
        <v>9.6821223046177823E-2</v>
      </c>
      <c r="G51" s="54">
        <v>0.10506295888498897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18" s="50" customFormat="1" ht="15" customHeight="1" x14ac:dyDescent="0.4">
      <c r="B52" s="41" t="s">
        <v>18</v>
      </c>
      <c r="C52" s="53">
        <v>2.7216299536861759E-2</v>
      </c>
      <c r="D52" s="54">
        <v>2.9373163189790892E-2</v>
      </c>
      <c r="E52" s="54">
        <v>3.0743665860021158E-2</v>
      </c>
      <c r="F52" s="54">
        <v>3.3486347999999999E-2</v>
      </c>
      <c r="G52" s="54">
        <v>4.1326518999999999E-2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2:18" s="50" customFormat="1" ht="15" customHeight="1" x14ac:dyDescent="0.4">
      <c r="B53" s="57" t="s">
        <v>19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2:18" s="50" customFormat="1" ht="15" customHeight="1" x14ac:dyDescent="0.4">
      <c r="B54" s="60" t="s">
        <v>7</v>
      </c>
      <c r="C54" s="53">
        <v>0.15347856173850305</v>
      </c>
      <c r="D54" s="54">
        <v>0.15480162527688929</v>
      </c>
      <c r="E54" s="54">
        <v>0.15927795499236808</v>
      </c>
      <c r="F54" s="54">
        <v>0.1640770699859051</v>
      </c>
      <c r="G54" s="54">
        <v>0.16746825998826773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2:18" s="50" customFormat="1" ht="15" customHeight="1" thickBot="1" x14ac:dyDescent="0.45">
      <c r="B55" s="61" t="s">
        <v>8</v>
      </c>
      <c r="C55" s="62">
        <v>0.11409413512600167</v>
      </c>
      <c r="D55" s="63">
        <v>0.12212394667574421</v>
      </c>
      <c r="E55" s="63">
        <v>0.13079506535851021</v>
      </c>
      <c r="F55" s="63">
        <v>0.13424751174458405</v>
      </c>
      <c r="G55" s="63">
        <v>0.13588371659757678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2:18" s="50" customFormat="1" ht="10.5" customHeight="1" x14ac:dyDescent="0.4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2:18" ht="11.25" customHeight="1" x14ac:dyDescent="0.4"/>
    <row r="58" spans="2:18" ht="11.25" customHeight="1" x14ac:dyDescent="0.4">
      <c r="B58" s="69"/>
      <c r="C58" s="69"/>
      <c r="D58" s="69"/>
      <c r="E58" s="69"/>
      <c r="F58" s="69"/>
      <c r="G58" s="69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9AFC-464E-49DE-91CD-3B2F1BBE2260}">
  <sheetPr>
    <tabColor theme="4" tint="0.79998168889431442"/>
  </sheetPr>
  <dimension ref="B1:K37"/>
  <sheetViews>
    <sheetView showGridLines="0" zoomScale="79" zoomScaleNormal="79" zoomScaleSheetLayoutView="93" workbookViewId="0">
      <selection activeCell="C8" sqref="C7:C8"/>
    </sheetView>
  </sheetViews>
  <sheetFormatPr baseColWidth="10" defaultColWidth="10.81640625" defaultRowHeight="15" x14ac:dyDescent="0.4"/>
  <cols>
    <col min="1" max="1" width="2.90625" style="1" customWidth="1"/>
    <col min="2" max="2" width="42.36328125" style="1" customWidth="1"/>
    <col min="3" max="3" width="13.453125" style="1" customWidth="1"/>
    <col min="4" max="4" width="14" style="1" bestFit="1" customWidth="1"/>
    <col min="5" max="5" width="12" style="1" customWidth="1"/>
    <col min="6" max="6" width="0.81640625" style="1" customWidth="1"/>
    <col min="7" max="7" width="14.1796875" style="1" bestFit="1" customWidth="1"/>
    <col min="8" max="8" width="13.453125" style="1" customWidth="1"/>
    <col min="9" max="9" width="12" style="1" customWidth="1"/>
    <col min="10" max="10" width="5" style="1" customWidth="1"/>
    <col min="11" max="17" width="15.453125" style="1" bestFit="1" customWidth="1"/>
    <col min="18" max="16384" width="10.81640625" style="1"/>
  </cols>
  <sheetData>
    <row r="1" spans="2:11" ht="8.15" customHeight="1" x14ac:dyDescent="0.4"/>
    <row r="2" spans="2:11" s="80" customFormat="1" ht="20.149999999999999" customHeight="1" x14ac:dyDescent="0.35">
      <c r="B2" s="324" t="s">
        <v>136</v>
      </c>
      <c r="E2" s="325"/>
      <c r="F2" s="326"/>
      <c r="G2" s="327"/>
    </row>
    <row r="3" spans="2:11" ht="12.65" customHeight="1" x14ac:dyDescent="0.4"/>
    <row r="4" spans="2:11" ht="34.5" customHeight="1" x14ac:dyDescent="0.4">
      <c r="B4" s="328" t="s">
        <v>135</v>
      </c>
      <c r="C4" s="543" t="s">
        <v>133</v>
      </c>
      <c r="D4" s="543"/>
      <c r="E4" s="543"/>
      <c r="F4" s="271"/>
      <c r="G4" s="543" t="s">
        <v>132</v>
      </c>
      <c r="H4" s="543"/>
      <c r="I4" s="543"/>
    </row>
    <row r="5" spans="2:11" ht="17.149999999999999" customHeight="1" x14ac:dyDescent="0.4">
      <c r="B5" s="329" t="s">
        <v>324</v>
      </c>
      <c r="C5" s="330" t="s">
        <v>254</v>
      </c>
      <c r="D5" s="330" t="s">
        <v>103</v>
      </c>
      <c r="E5" s="330" t="e">
        <v>#REF!</v>
      </c>
      <c r="F5" s="331" t="e">
        <v>#REF!</v>
      </c>
      <c r="G5" s="330" t="s">
        <v>254</v>
      </c>
      <c r="H5" s="330" t="s">
        <v>103</v>
      </c>
      <c r="I5" s="330" t="e">
        <v>#REF!</v>
      </c>
    </row>
    <row r="6" spans="2:11" ht="17.149999999999999" customHeight="1" x14ac:dyDescent="0.4">
      <c r="B6" s="332" t="s">
        <v>325</v>
      </c>
      <c r="C6" s="333">
        <v>4094745.8829999999</v>
      </c>
      <c r="D6" s="333">
        <v>4171342.7089999998</v>
      </c>
      <c r="E6" s="334">
        <v>-1.8362630774675037E-2</v>
      </c>
      <c r="F6" s="453">
        <v>0</v>
      </c>
      <c r="G6" s="333">
        <v>4114883.0389999999</v>
      </c>
      <c r="H6" s="333">
        <v>4166508.5060000001</v>
      </c>
      <c r="I6" s="334">
        <v>-1.2390582408665862E-2</v>
      </c>
    </row>
    <row r="7" spans="2:11" ht="17.149999999999999" customHeight="1" x14ac:dyDescent="0.4">
      <c r="B7" s="335" t="s">
        <v>326</v>
      </c>
      <c r="C7" s="199">
        <v>1178011.4509999999</v>
      </c>
      <c r="D7" s="199">
        <v>1243095.3849999998</v>
      </c>
      <c r="E7" s="337">
        <v>-5.2356347538045078E-2</v>
      </c>
      <c r="F7" s="453">
        <v>0</v>
      </c>
      <c r="G7" s="336">
        <v>1204935.4409999996</v>
      </c>
      <c r="H7" s="174">
        <v>1252042.702</v>
      </c>
      <c r="I7" s="172">
        <v>-3.7624324573556245E-2</v>
      </c>
      <c r="K7" s="135"/>
    </row>
    <row r="8" spans="2:11" ht="17.149999999999999" customHeight="1" x14ac:dyDescent="0.4">
      <c r="B8" s="338" t="s">
        <v>327</v>
      </c>
      <c r="C8" s="339">
        <v>0.28768853664172545</v>
      </c>
      <c r="D8" s="340">
        <v>0.29800845236665013</v>
      </c>
      <c r="E8" s="340" t="s">
        <v>328</v>
      </c>
      <c r="F8" s="453">
        <v>0</v>
      </c>
      <c r="G8" s="339">
        <v>0.29282373996535838</v>
      </c>
      <c r="H8" s="341">
        <v>0.30050165509010485</v>
      </c>
      <c r="I8" s="341" t="s">
        <v>329</v>
      </c>
      <c r="K8" s="135"/>
    </row>
    <row r="9" spans="2:11" ht="17.149999999999999" customHeight="1" x14ac:dyDescent="0.4">
      <c r="B9" s="335" t="s">
        <v>330</v>
      </c>
      <c r="C9" s="336">
        <v>-1028964.393</v>
      </c>
      <c r="D9" s="199">
        <v>-1031099.075</v>
      </c>
      <c r="E9" s="337">
        <v>-2.0702976578655941E-3</v>
      </c>
      <c r="F9" s="453">
        <v>0</v>
      </c>
      <c r="G9" s="336">
        <v>-1020268.9330000001</v>
      </c>
      <c r="H9" s="174">
        <v>-1015334.49</v>
      </c>
      <c r="I9" s="172">
        <v>4.8599186264224326E-3</v>
      </c>
      <c r="K9" s="135"/>
    </row>
    <row r="10" spans="2:11" ht="17.149999999999999" customHeight="1" x14ac:dyDescent="0.4">
      <c r="B10" s="342" t="s">
        <v>331</v>
      </c>
      <c r="C10" s="343">
        <v>161193.25699999984</v>
      </c>
      <c r="D10" s="343">
        <v>259499.29899999982</v>
      </c>
      <c r="E10" s="344">
        <v>-0.37882970157850038</v>
      </c>
      <c r="F10" s="345">
        <v>0</v>
      </c>
      <c r="G10" s="343">
        <v>194628.29399999956</v>
      </c>
      <c r="H10" s="343">
        <v>283297.92000000004</v>
      </c>
      <c r="I10" s="344">
        <v>-0.31299074133689531</v>
      </c>
    </row>
    <row r="11" spans="2:11" ht="17.149999999999999" customHeight="1" x14ac:dyDescent="0.4">
      <c r="B11" s="346" t="s">
        <v>332</v>
      </c>
      <c r="C11" s="348">
        <v>-148360.07800000001</v>
      </c>
      <c r="D11" s="348">
        <v>-92272.863999999987</v>
      </c>
      <c r="E11" s="340">
        <v>0.60784082739644929</v>
      </c>
      <c r="F11" s="453">
        <v>0</v>
      </c>
      <c r="G11" s="347">
        <v>-166765.448</v>
      </c>
      <c r="H11" s="349">
        <v>-96875.096000000005</v>
      </c>
      <c r="I11" s="341">
        <v>0.72144807990693494</v>
      </c>
    </row>
    <row r="12" spans="2:11" ht="17.149999999999999" customHeight="1" x14ac:dyDescent="0.4">
      <c r="B12" s="335" t="s">
        <v>333</v>
      </c>
      <c r="C12" s="336">
        <v>-30907.091</v>
      </c>
      <c r="D12" s="199">
        <v>-64179.146000000001</v>
      </c>
      <c r="E12" s="172">
        <v>-0.5184247076145263</v>
      </c>
      <c r="F12" s="453">
        <v>0</v>
      </c>
      <c r="G12" s="336">
        <v>-6410.496000000001</v>
      </c>
      <c r="H12" s="174">
        <v>-50341.983</v>
      </c>
      <c r="I12" s="172">
        <v>-0.87266103522382099</v>
      </c>
    </row>
    <row r="13" spans="2:11" ht="17.149999999999999" customHeight="1" x14ac:dyDescent="0.4">
      <c r="B13" s="342" t="s">
        <v>334</v>
      </c>
      <c r="C13" s="343">
        <v>-18073.912000000171</v>
      </c>
      <c r="D13" s="343">
        <v>103047.28899999982</v>
      </c>
      <c r="E13" s="344">
        <v>-1.1753943473466848</v>
      </c>
      <c r="F13" s="345">
        <v>0</v>
      </c>
      <c r="G13" s="343">
        <v>21452.349999999555</v>
      </c>
      <c r="H13" s="343">
        <v>136080.84100000001</v>
      </c>
      <c r="I13" s="344">
        <v>-0.84235583905599498</v>
      </c>
    </row>
    <row r="14" spans="2:11" ht="30" x14ac:dyDescent="0.4">
      <c r="B14" s="350" t="s">
        <v>335</v>
      </c>
      <c r="C14" s="174">
        <v>-36455.163999999997</v>
      </c>
      <c r="D14" s="174">
        <v>86491.017000000007</v>
      </c>
      <c r="E14" s="172">
        <v>-1.4214907543519808</v>
      </c>
      <c r="F14" s="453">
        <v>0</v>
      </c>
      <c r="G14" s="336">
        <v>3070.9720000000016</v>
      </c>
      <c r="H14" s="174">
        <v>119524.53700000001</v>
      </c>
      <c r="I14" s="172">
        <v>-0.97430676514563697</v>
      </c>
    </row>
    <row r="15" spans="2:11" ht="17.149999999999999" customHeight="1" x14ac:dyDescent="0.4">
      <c r="B15" s="350" t="s">
        <v>336</v>
      </c>
      <c r="C15" s="336">
        <v>18381.252</v>
      </c>
      <c r="D15" s="174">
        <v>16556.272000000001</v>
      </c>
      <c r="E15" s="172">
        <v>0.1102289211001124</v>
      </c>
      <c r="F15" s="453">
        <v>0</v>
      </c>
      <c r="G15" s="336">
        <v>18381.378000000001</v>
      </c>
      <c r="H15" s="174">
        <v>16556.304</v>
      </c>
      <c r="I15" s="172">
        <v>0.11023438564549193</v>
      </c>
    </row>
    <row r="16" spans="2:11" ht="17.149999999999999" customHeight="1" x14ac:dyDescent="0.4">
      <c r="B16" s="350" t="s">
        <v>337</v>
      </c>
      <c r="C16" s="336">
        <v>-38353.181439999986</v>
      </c>
      <c r="D16" s="199">
        <v>69750.401219999359</v>
      </c>
      <c r="E16" s="172">
        <v>-1.5498632376182386</v>
      </c>
      <c r="F16" s="453">
        <v>0</v>
      </c>
      <c r="G16" s="336" t="s">
        <v>321</v>
      </c>
      <c r="H16" s="174" t="s">
        <v>321</v>
      </c>
      <c r="I16" s="175" t="s">
        <v>321</v>
      </c>
    </row>
    <row r="17" spans="2:9" ht="17.149999999999999" customHeight="1" x14ac:dyDescent="0.4">
      <c r="B17" s="342" t="s">
        <v>338</v>
      </c>
      <c r="C17" s="351">
        <v>307897.571</v>
      </c>
      <c r="D17" s="351">
        <v>365819.52100000001</v>
      </c>
      <c r="E17" s="344">
        <v>-0.15833477076801494</v>
      </c>
      <c r="F17" s="453">
        <v>0</v>
      </c>
      <c r="G17" s="351">
        <v>328610.68200000003</v>
      </c>
      <c r="H17" s="351">
        <v>374546.36099999998</v>
      </c>
      <c r="I17" s="344">
        <v>-0.12264350634019361</v>
      </c>
    </row>
    <row r="18" spans="2:9" ht="17.149999999999999" customHeight="1" x14ac:dyDescent="0.4">
      <c r="B18" s="352" t="s">
        <v>339</v>
      </c>
      <c r="C18" s="344">
        <v>7.5193328181435287E-2</v>
      </c>
      <c r="D18" s="344">
        <v>8.769826564734555E-2</v>
      </c>
      <c r="E18" s="344" t="s">
        <v>340</v>
      </c>
      <c r="F18" s="353">
        <v>0</v>
      </c>
      <c r="G18" s="344">
        <v>7.9859057690217866E-2</v>
      </c>
      <c r="H18" s="344">
        <v>8.9894538907248772E-2</v>
      </c>
      <c r="I18" s="344" t="s">
        <v>341</v>
      </c>
    </row>
    <row r="19" spans="2:9" ht="13" customHeight="1" x14ac:dyDescent="0.4">
      <c r="C19" s="38"/>
      <c r="D19" s="38"/>
      <c r="E19" s="39"/>
      <c r="F19" s="277"/>
      <c r="G19" s="38"/>
      <c r="H19" s="38"/>
      <c r="I19" s="39"/>
    </row>
    <row r="21" spans="2:9" x14ac:dyDescent="0.4">
      <c r="B21" s="328" t="s">
        <v>134</v>
      </c>
      <c r="C21" s="543" t="s">
        <v>133</v>
      </c>
      <c r="D21" s="543"/>
      <c r="E21" s="543"/>
      <c r="G21" s="543" t="s">
        <v>132</v>
      </c>
      <c r="H21" s="543"/>
      <c r="I21" s="543"/>
    </row>
    <row r="22" spans="2:9" ht="18" customHeight="1" x14ac:dyDescent="0.4">
      <c r="B22" s="329" t="s">
        <v>324</v>
      </c>
      <c r="C22" s="330" t="s">
        <v>255</v>
      </c>
      <c r="D22" s="330" t="s">
        <v>256</v>
      </c>
      <c r="E22" s="330" t="s">
        <v>131</v>
      </c>
      <c r="F22" s="354"/>
      <c r="G22" s="330" t="s">
        <v>255</v>
      </c>
      <c r="H22" s="330" t="s">
        <v>256</v>
      </c>
      <c r="I22" s="330" t="s">
        <v>130</v>
      </c>
    </row>
    <row r="23" spans="2:9" x14ac:dyDescent="0.4">
      <c r="B23" s="332" t="s">
        <v>325</v>
      </c>
      <c r="C23" s="333">
        <v>8135754.7280000001</v>
      </c>
      <c r="D23" s="333">
        <v>8202925.8559999997</v>
      </c>
      <c r="E23" s="334">
        <v>-8.1886791590183305E-3</v>
      </c>
      <c r="F23" s="453">
        <v>0</v>
      </c>
      <c r="G23" s="333">
        <v>8071866.4950000001</v>
      </c>
      <c r="H23" s="333">
        <v>8307316.0069999993</v>
      </c>
      <c r="I23" s="334">
        <v>-2.834242874613202E-2</v>
      </c>
    </row>
    <row r="24" spans="2:9" x14ac:dyDescent="0.4">
      <c r="B24" s="335" t="s">
        <v>326</v>
      </c>
      <c r="C24" s="336">
        <v>2356257.7209999999</v>
      </c>
      <c r="D24" s="199">
        <v>2438620.8599999994</v>
      </c>
      <c r="E24" s="337">
        <v>-3.3774474889056605E-2</v>
      </c>
      <c r="F24" s="453">
        <v>0</v>
      </c>
      <c r="G24" s="336">
        <v>2375718.34</v>
      </c>
      <c r="H24" s="174">
        <v>2490619.4969999986</v>
      </c>
      <c r="I24" s="172">
        <v>-4.6133565218773653E-2</v>
      </c>
    </row>
    <row r="25" spans="2:9" x14ac:dyDescent="0.4">
      <c r="B25" s="338" t="s">
        <v>327</v>
      </c>
      <c r="C25" s="339">
        <v>0.28961759538923992</v>
      </c>
      <c r="D25" s="340">
        <v>0.29728671242545479</v>
      </c>
      <c r="E25" s="340" t="s">
        <v>329</v>
      </c>
      <c r="F25" s="453">
        <v>0</v>
      </c>
      <c r="G25" s="339">
        <v>0.29432081681127953</v>
      </c>
      <c r="H25" s="341">
        <v>0.29981037135235089</v>
      </c>
      <c r="I25" s="341" t="s">
        <v>342</v>
      </c>
    </row>
    <row r="26" spans="2:9" x14ac:dyDescent="0.4">
      <c r="B26" s="335" t="s">
        <v>343</v>
      </c>
      <c r="C26" s="336">
        <v>-2020447.926</v>
      </c>
      <c r="D26" s="199">
        <v>-2004753.997</v>
      </c>
      <c r="E26" s="337">
        <v>7.828356508322365E-3</v>
      </c>
      <c r="F26" s="453">
        <v>0</v>
      </c>
      <c r="G26" s="336">
        <v>-1976852.1979999999</v>
      </c>
      <c r="H26" s="174">
        <v>-2003362.4549999998</v>
      </c>
      <c r="I26" s="172">
        <v>-1.3232881016530751E-2</v>
      </c>
    </row>
    <row r="27" spans="2:9" x14ac:dyDescent="0.4">
      <c r="B27" s="342" t="s">
        <v>344</v>
      </c>
      <c r="C27" s="333">
        <v>410886.90699999995</v>
      </c>
      <c r="D27" s="343">
        <v>521797.73899999942</v>
      </c>
      <c r="E27" s="344">
        <v>-0.2125552176836849</v>
      </c>
      <c r="F27" s="345">
        <v>0</v>
      </c>
      <c r="G27" s="343">
        <v>470218.163</v>
      </c>
      <c r="H27" s="343">
        <v>574032.5999999987</v>
      </c>
      <c r="I27" s="344">
        <v>-0.18085111716651447</v>
      </c>
    </row>
    <row r="28" spans="2:9" x14ac:dyDescent="0.4">
      <c r="B28" s="346" t="s">
        <v>345</v>
      </c>
      <c r="C28" s="347">
        <v>-212444.40799999997</v>
      </c>
      <c r="D28" s="348">
        <v>-176217.02300000002</v>
      </c>
      <c r="E28" s="340">
        <v>0.20558391228752027</v>
      </c>
      <c r="F28" s="453">
        <v>0</v>
      </c>
      <c r="G28" s="347">
        <v>-265051.64499999996</v>
      </c>
      <c r="H28" s="349">
        <v>-184172.50999999998</v>
      </c>
      <c r="I28" s="341">
        <v>0.43914879044652211</v>
      </c>
    </row>
    <row r="29" spans="2:9" x14ac:dyDescent="0.4">
      <c r="B29" s="335" t="s">
        <v>346</v>
      </c>
      <c r="C29" s="336">
        <v>-114372.46</v>
      </c>
      <c r="D29" s="199">
        <v>-116091.586</v>
      </c>
      <c r="E29" s="172">
        <v>-1.4808360013274235E-2</v>
      </c>
      <c r="F29" s="453">
        <v>0</v>
      </c>
      <c r="G29" s="336">
        <v>-44130.55000000001</v>
      </c>
      <c r="H29" s="174">
        <v>-75929.636999999988</v>
      </c>
      <c r="I29" s="172" t="s">
        <v>321</v>
      </c>
    </row>
    <row r="30" spans="2:9" x14ac:dyDescent="0.4">
      <c r="B30" s="342" t="s">
        <v>347</v>
      </c>
      <c r="C30" s="333">
        <v>84070.038999999975</v>
      </c>
      <c r="D30" s="343">
        <v>229489.12999999942</v>
      </c>
      <c r="E30" s="344">
        <v>-0.63366439621780701</v>
      </c>
      <c r="F30" s="345">
        <v>0</v>
      </c>
      <c r="G30" s="343">
        <v>161035.96800000002</v>
      </c>
      <c r="H30" s="343">
        <v>313930.4529999987</v>
      </c>
      <c r="I30" s="344">
        <v>-0.48703298306647336</v>
      </c>
    </row>
    <row r="31" spans="2:9" x14ac:dyDescent="0.4">
      <c r="B31" s="350" t="s">
        <v>348</v>
      </c>
      <c r="C31" s="336">
        <v>39761.379999999997</v>
      </c>
      <c r="D31" s="174">
        <v>195265.899</v>
      </c>
      <c r="E31" s="172">
        <v>-0.79637314961994465</v>
      </c>
      <c r="F31" s="453">
        <v>0</v>
      </c>
      <c r="G31" s="336">
        <v>116728.08300000001</v>
      </c>
      <c r="H31" s="174">
        <v>279708.37900000002</v>
      </c>
      <c r="I31" s="172">
        <v>-0.58267934833657598</v>
      </c>
    </row>
    <row r="32" spans="2:9" ht="30" x14ac:dyDescent="0.4">
      <c r="B32" s="350" t="s">
        <v>349</v>
      </c>
      <c r="C32" s="336">
        <v>44308.659</v>
      </c>
      <c r="D32" s="174">
        <v>34223.231</v>
      </c>
      <c r="E32" s="172">
        <v>0.29469537811903268</v>
      </c>
      <c r="F32" s="453">
        <v>0</v>
      </c>
      <c r="G32" s="336">
        <v>44307.885000000002</v>
      </c>
      <c r="H32" s="174">
        <v>34222.074000000001</v>
      </c>
      <c r="I32" s="172">
        <v>0.2947165329605681</v>
      </c>
    </row>
    <row r="33" spans="2:9" x14ac:dyDescent="0.4">
      <c r="B33" s="350" t="s">
        <v>337</v>
      </c>
      <c r="C33" s="336">
        <v>5609.8328799999435</v>
      </c>
      <c r="D33" s="199">
        <v>169808.09162999946</v>
      </c>
      <c r="E33" s="172">
        <v>-0.9669636892673914</v>
      </c>
      <c r="F33" s="453">
        <v>0</v>
      </c>
      <c r="G33" s="336" t="s">
        <v>321</v>
      </c>
      <c r="H33" s="174" t="s">
        <v>321</v>
      </c>
      <c r="I33" s="175" t="s">
        <v>321</v>
      </c>
    </row>
    <row r="34" spans="2:9" x14ac:dyDescent="0.4">
      <c r="B34" s="342" t="s">
        <v>338</v>
      </c>
      <c r="C34" s="351">
        <v>639942.84699999995</v>
      </c>
      <c r="D34" s="351">
        <v>741936.05700000003</v>
      </c>
      <c r="E34" s="344">
        <v>-0.13746900293861852</v>
      </c>
      <c r="F34" s="453">
        <v>0</v>
      </c>
      <c r="G34" s="351">
        <v>671226.91799999995</v>
      </c>
      <c r="H34" s="351">
        <v>766986.63100000005</v>
      </c>
      <c r="I34" s="344">
        <v>-0.12485186720288488</v>
      </c>
    </row>
    <row r="35" spans="2:9" x14ac:dyDescent="0.4">
      <c r="B35" s="352" t="s">
        <v>339</v>
      </c>
      <c r="C35" s="344">
        <v>7.8658080091521657E-2</v>
      </c>
      <c r="D35" s="344">
        <v>9.0447734140777794E-2</v>
      </c>
      <c r="E35" s="344" t="s">
        <v>350</v>
      </c>
      <c r="F35" s="353">
        <v>0</v>
      </c>
      <c r="G35" s="344">
        <v>8.3156345365199197E-2</v>
      </c>
      <c r="H35" s="344">
        <v>9.232664681994926E-2</v>
      </c>
      <c r="I35" s="344" t="s">
        <v>351</v>
      </c>
    </row>
    <row r="36" spans="2:9" x14ac:dyDescent="0.4">
      <c r="F36" s="277"/>
    </row>
    <row r="37" spans="2:9" x14ac:dyDescent="0.4">
      <c r="F37" s="277"/>
    </row>
  </sheetData>
  <mergeCells count="4">
    <mergeCell ref="C4:E4"/>
    <mergeCell ref="G4:I4"/>
    <mergeCell ref="C21:E21"/>
    <mergeCell ref="G21:I21"/>
  </mergeCells>
  <pageMargins left="0.7" right="0.7" top="0.75" bottom="0.75" header="0.3" footer="0.3"/>
  <pageSetup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54FA-F44D-4308-8A9F-6A4D702EF4FD}">
  <sheetPr>
    <tabColor theme="4" tint="0.79998168889431442"/>
  </sheetPr>
  <dimension ref="A2:O48"/>
  <sheetViews>
    <sheetView showGridLines="0" zoomScale="80" zoomScaleNormal="80" zoomScaleSheetLayoutView="76" workbookViewId="0">
      <selection activeCell="B2" sqref="B2"/>
    </sheetView>
  </sheetViews>
  <sheetFormatPr baseColWidth="10" defaultColWidth="11.453125" defaultRowHeight="15" x14ac:dyDescent="0.35"/>
  <cols>
    <col min="1" max="1" width="3.1796875" style="13" customWidth="1"/>
    <col min="2" max="2" width="47.54296875" style="98" customWidth="1"/>
    <col min="3" max="4" width="13.54296875" style="13" bestFit="1" customWidth="1"/>
    <col min="5" max="5" width="10.54296875" style="13" customWidth="1"/>
    <col min="6" max="6" width="0.81640625" style="13" customWidth="1"/>
    <col min="7" max="7" width="12.7265625" style="13" customWidth="1"/>
    <col min="8" max="8" width="13.81640625" style="13" customWidth="1"/>
    <col min="9" max="9" width="12.7265625" style="13" customWidth="1"/>
    <col min="10" max="10" width="14" style="13" customWidth="1"/>
    <col min="11" max="11" width="0.81640625" style="13" customWidth="1"/>
    <col min="12" max="13" width="13.54296875" style="13" bestFit="1" customWidth="1"/>
    <col min="14" max="14" width="12.54296875" style="13" bestFit="1" customWidth="1"/>
    <col min="15" max="16384" width="11.453125" style="13"/>
  </cols>
  <sheetData>
    <row r="2" spans="1:15" x14ac:dyDescent="0.35">
      <c r="A2" s="261"/>
      <c r="B2" s="262" t="s">
        <v>168</v>
      </c>
      <c r="C2" s="263"/>
      <c r="D2" s="263"/>
      <c r="E2" s="263"/>
      <c r="F2" s="263"/>
      <c r="G2" s="263"/>
    </row>
    <row r="3" spans="1:15" s="266" customFormat="1" x14ac:dyDescent="0.35">
      <c r="A3" s="264"/>
      <c r="B3" s="544"/>
      <c r="C3" s="544"/>
      <c r="D3" s="544"/>
      <c r="E3" s="544"/>
      <c r="F3" s="544"/>
      <c r="G3" s="544"/>
      <c r="H3" s="265"/>
      <c r="I3" s="265"/>
      <c r="J3" s="265"/>
      <c r="K3" s="265"/>
      <c r="L3" s="265"/>
      <c r="M3" s="265"/>
    </row>
    <row r="4" spans="1:15" ht="11.25" customHeight="1" x14ac:dyDescent="0.35">
      <c r="A4" s="267"/>
      <c r="B4" s="268"/>
      <c r="C4" s="268"/>
      <c r="D4" s="268"/>
      <c r="E4" s="268"/>
      <c r="F4" s="268"/>
      <c r="G4" s="268"/>
      <c r="H4" s="269"/>
      <c r="I4" s="268"/>
      <c r="J4" s="269"/>
      <c r="K4" s="269"/>
      <c r="L4" s="269"/>
      <c r="M4" s="269"/>
    </row>
    <row r="5" spans="1:15" ht="24.75" customHeight="1" x14ac:dyDescent="0.35">
      <c r="A5" s="270"/>
      <c r="B5" s="13"/>
      <c r="C5" s="549" t="s">
        <v>133</v>
      </c>
      <c r="D5" s="549"/>
      <c r="E5" s="549"/>
      <c r="F5" s="271"/>
      <c r="G5" s="545" t="s">
        <v>167</v>
      </c>
      <c r="H5" s="545"/>
      <c r="I5" s="545" t="s">
        <v>166</v>
      </c>
      <c r="J5" s="545"/>
      <c r="K5" s="271"/>
      <c r="L5" s="546" t="s">
        <v>147</v>
      </c>
      <c r="M5" s="546"/>
      <c r="N5" s="546"/>
    </row>
    <row r="6" spans="1:15" ht="32.25" customHeight="1" x14ac:dyDescent="0.35">
      <c r="A6" s="270"/>
      <c r="B6" s="272" t="s">
        <v>148</v>
      </c>
      <c r="C6" s="273" t="s">
        <v>254</v>
      </c>
      <c r="D6" s="273" t="s">
        <v>103</v>
      </c>
      <c r="E6" s="273" t="s">
        <v>141</v>
      </c>
      <c r="F6" s="274"/>
      <c r="G6" s="273" t="s">
        <v>146</v>
      </c>
      <c r="H6" s="273" t="s">
        <v>145</v>
      </c>
      <c r="I6" s="273" t="s">
        <v>146</v>
      </c>
      <c r="J6" s="273" t="s">
        <v>145</v>
      </c>
      <c r="K6" s="274"/>
      <c r="L6" s="273" t="s">
        <v>254</v>
      </c>
      <c r="M6" s="273" t="s">
        <v>103</v>
      </c>
      <c r="N6" s="273" t="s">
        <v>141</v>
      </c>
    </row>
    <row r="7" spans="1:15" s="278" customFormat="1" ht="17.149999999999999" customHeight="1" x14ac:dyDescent="0.35">
      <c r="A7" s="275"/>
      <c r="B7" s="34" t="s">
        <v>165</v>
      </c>
      <c r="C7" s="276">
        <v>4094745.8829999999</v>
      </c>
      <c r="D7" s="276">
        <v>4171342.7089999998</v>
      </c>
      <c r="E7" s="85">
        <v>-1.8362630774675037E-2</v>
      </c>
      <c r="F7" s="277">
        <v>0</v>
      </c>
      <c r="G7" s="276">
        <v>70928.902000000002</v>
      </c>
      <c r="H7" s="276">
        <v>-91066.058000000005</v>
      </c>
      <c r="I7" s="276">
        <v>63602.063999999998</v>
      </c>
      <c r="J7" s="276">
        <v>-58767.860999999997</v>
      </c>
      <c r="K7" s="277">
        <v>0</v>
      </c>
      <c r="L7" s="276">
        <v>4114883.0389999999</v>
      </c>
      <c r="M7" s="276">
        <v>4166508.5060000001</v>
      </c>
      <c r="N7" s="85">
        <v>-1.2390582408665862E-2</v>
      </c>
    </row>
    <row r="8" spans="1:15" s="278" customFormat="1" ht="17.149999999999999" customHeight="1" x14ac:dyDescent="0.35">
      <c r="A8" s="279"/>
      <c r="B8" s="34" t="s">
        <v>164</v>
      </c>
      <c r="C8" s="276">
        <v>-2916734.432</v>
      </c>
      <c r="D8" s="276">
        <v>-2928247.324</v>
      </c>
      <c r="E8" s="85">
        <v>-3.9316665315938248E-3</v>
      </c>
      <c r="F8" s="277">
        <v>0</v>
      </c>
      <c r="G8" s="276">
        <v>-73043.156000000003</v>
      </c>
      <c r="H8" s="276">
        <v>66256.322</v>
      </c>
      <c r="I8" s="276">
        <v>-55160.08</v>
      </c>
      <c r="J8" s="276">
        <v>41378.559999999998</v>
      </c>
      <c r="K8" s="277">
        <v>0</v>
      </c>
      <c r="L8" s="276">
        <v>-2909947.5980000002</v>
      </c>
      <c r="M8" s="276">
        <v>-2914465.804</v>
      </c>
      <c r="N8" s="85">
        <v>-1.5502690042884515E-3</v>
      </c>
    </row>
    <row r="9" spans="1:15" s="278" customFormat="1" ht="17.149999999999999" customHeight="1" x14ac:dyDescent="0.35">
      <c r="A9" s="280"/>
      <c r="B9" s="281" t="s">
        <v>163</v>
      </c>
      <c r="C9" s="282">
        <v>1178011.4509999999</v>
      </c>
      <c r="D9" s="282">
        <v>1243095.3849999998</v>
      </c>
      <c r="E9" s="283">
        <v>-5.2356347538045078E-2</v>
      </c>
      <c r="F9" s="284">
        <v>0</v>
      </c>
      <c r="G9" s="282">
        <v>-2114.2540000000008</v>
      </c>
      <c r="H9" s="282">
        <v>-24809.736000000004</v>
      </c>
      <c r="I9" s="282">
        <v>8441.9839999999967</v>
      </c>
      <c r="J9" s="282">
        <v>-17389.300999999999</v>
      </c>
      <c r="K9" s="284">
        <v>0</v>
      </c>
      <c r="L9" s="282">
        <v>1204935.4409999996</v>
      </c>
      <c r="M9" s="282">
        <v>1252042.702</v>
      </c>
      <c r="N9" s="283">
        <v>-3.7624324573556245E-2</v>
      </c>
    </row>
    <row r="10" spans="1:15" s="278" customFormat="1" ht="17.149999999999999" customHeight="1" x14ac:dyDescent="0.35">
      <c r="A10" s="285"/>
      <c r="B10" s="281" t="s">
        <v>162</v>
      </c>
      <c r="C10" s="283">
        <v>0.28768853664172545</v>
      </c>
      <c r="D10" s="283">
        <v>0.29800845236665013</v>
      </c>
      <c r="E10" s="283" t="s">
        <v>328</v>
      </c>
      <c r="F10" s="286">
        <v>0</v>
      </c>
      <c r="G10" s="283">
        <v>-2.9808074570222456E-2</v>
      </c>
      <c r="H10" s="283">
        <v>0.2724366964473196</v>
      </c>
      <c r="I10" s="283">
        <v>0.13273128997826228</v>
      </c>
      <c r="J10" s="283">
        <v>0.29589814405530263</v>
      </c>
      <c r="K10" s="286">
        <v>0</v>
      </c>
      <c r="L10" s="283">
        <v>0.29282373996535838</v>
      </c>
      <c r="M10" s="283">
        <v>0.30050165509010485</v>
      </c>
      <c r="N10" s="283" t="s">
        <v>329</v>
      </c>
    </row>
    <row r="11" spans="1:15" s="278" customFormat="1" ht="17.149999999999999" customHeight="1" x14ac:dyDescent="0.35">
      <c r="A11" s="279"/>
      <c r="B11" s="34" t="s">
        <v>161</v>
      </c>
      <c r="C11" s="276">
        <v>-1028964.393</v>
      </c>
      <c r="D11" s="276">
        <v>-1031099.075</v>
      </c>
      <c r="E11" s="85">
        <v>-2.0702976578655941E-3</v>
      </c>
      <c r="F11" s="277">
        <v>0</v>
      </c>
      <c r="G11" s="276">
        <v>-32408.724999999999</v>
      </c>
      <c r="H11" s="276">
        <v>23713.264999999999</v>
      </c>
      <c r="I11" s="276">
        <v>-32168.011999999999</v>
      </c>
      <c r="J11" s="276">
        <v>16403.427</v>
      </c>
      <c r="K11" s="277">
        <v>0</v>
      </c>
      <c r="L11" s="276">
        <v>-1020268.9330000001</v>
      </c>
      <c r="M11" s="276">
        <v>-1015334.49</v>
      </c>
      <c r="N11" s="85">
        <v>4.8599186264224326E-3</v>
      </c>
      <c r="O11" s="287"/>
    </row>
    <row r="12" spans="1:15" s="278" customFormat="1" ht="17.149999999999999" customHeight="1" x14ac:dyDescent="0.35">
      <c r="A12" s="279"/>
      <c r="B12" s="34" t="s">
        <v>160</v>
      </c>
      <c r="C12" s="276">
        <v>11166.937</v>
      </c>
      <c r="D12" s="276">
        <v>31571.696</v>
      </c>
      <c r="E12" s="85">
        <v>-0.64629910917677658</v>
      </c>
      <c r="F12" s="277">
        <v>0</v>
      </c>
      <c r="G12" s="276">
        <v>11.502000000000001</v>
      </c>
      <c r="H12" s="276">
        <v>1239.4259999999999</v>
      </c>
      <c r="I12" s="276">
        <v>24.645</v>
      </c>
      <c r="J12" s="276">
        <v>-159.38800000000001</v>
      </c>
      <c r="K12" s="277">
        <v>0</v>
      </c>
      <c r="L12" s="276">
        <v>9916.009</v>
      </c>
      <c r="M12" s="276">
        <v>31706.438999999998</v>
      </c>
      <c r="N12" s="85">
        <v>-0.68725567068569249</v>
      </c>
    </row>
    <row r="13" spans="1:15" s="278" customFormat="1" ht="17.149999999999999" customHeight="1" x14ac:dyDescent="0.35">
      <c r="A13" s="279"/>
      <c r="B13" s="34" t="s">
        <v>159</v>
      </c>
      <c r="C13" s="276">
        <v>979.26199999999994</v>
      </c>
      <c r="D13" s="276">
        <v>15931.293</v>
      </c>
      <c r="E13" s="85">
        <v>-0.9385321706154045</v>
      </c>
      <c r="F13" s="277">
        <v>0</v>
      </c>
      <c r="G13" s="276">
        <v>1087.8430000000001</v>
      </c>
      <c r="H13" s="276">
        <v>-154.358</v>
      </c>
      <c r="I13" s="276">
        <v>888.226</v>
      </c>
      <c r="J13" s="276">
        <v>159.798</v>
      </c>
      <c r="K13" s="277">
        <v>0</v>
      </c>
      <c r="L13" s="276">
        <v>45.776999999999873</v>
      </c>
      <c r="M13" s="276">
        <v>14883.268999999998</v>
      </c>
      <c r="N13" s="85">
        <v>-0.99692426442067261</v>
      </c>
    </row>
    <row r="14" spans="1:15" s="278" customFormat="1" ht="17.149999999999999" customHeight="1" x14ac:dyDescent="0.35">
      <c r="A14" s="279"/>
      <c r="B14" s="281" t="s">
        <v>158</v>
      </c>
      <c r="C14" s="282">
        <v>161193.25699999984</v>
      </c>
      <c r="D14" s="282">
        <v>259499.29899999982</v>
      </c>
      <c r="E14" s="283">
        <v>-0.37882970157850038</v>
      </c>
      <c r="F14" s="284">
        <v>0</v>
      </c>
      <c r="G14" s="282">
        <v>-33423.633999999998</v>
      </c>
      <c r="H14" s="282">
        <v>-11.403000000005079</v>
      </c>
      <c r="I14" s="282">
        <v>-22813.157000000003</v>
      </c>
      <c r="J14" s="282">
        <v>-985.46399999999971</v>
      </c>
      <c r="K14" s="288">
        <v>0</v>
      </c>
      <c r="L14" s="282">
        <v>194628.29399999956</v>
      </c>
      <c r="M14" s="282">
        <v>283297.92000000004</v>
      </c>
      <c r="N14" s="283">
        <v>-0.31299074133689531</v>
      </c>
      <c r="O14" s="13"/>
    </row>
    <row r="15" spans="1:15" s="278" customFormat="1" ht="18" customHeight="1" x14ac:dyDescent="0.35">
      <c r="A15" s="279"/>
      <c r="B15" s="34" t="s">
        <v>157</v>
      </c>
      <c r="C15" s="276">
        <v>-4044.1640000000002</v>
      </c>
      <c r="D15" s="276">
        <v>-471.71800000000002</v>
      </c>
      <c r="E15" s="85">
        <v>7.5732662310956975</v>
      </c>
      <c r="F15" s="277">
        <v>0</v>
      </c>
      <c r="G15" s="276">
        <v>0</v>
      </c>
      <c r="H15" s="276">
        <v>0</v>
      </c>
      <c r="I15" s="276">
        <v>0</v>
      </c>
      <c r="J15" s="276">
        <v>0</v>
      </c>
      <c r="K15" s="277">
        <v>0</v>
      </c>
      <c r="L15" s="276">
        <v>-4044.1640000000002</v>
      </c>
      <c r="M15" s="276">
        <v>-471.71800000000002</v>
      </c>
      <c r="N15" s="85">
        <v>7.5732662310956975</v>
      </c>
    </row>
    <row r="16" spans="1:15" s="278" customFormat="1" ht="17.149999999999999" customHeight="1" x14ac:dyDescent="0.35">
      <c r="A16" s="279"/>
      <c r="B16" s="34" t="s">
        <v>117</v>
      </c>
      <c r="C16" s="276">
        <v>-96037.929000000004</v>
      </c>
      <c r="D16" s="276">
        <v>-91018.411999999997</v>
      </c>
      <c r="E16" s="85">
        <v>5.5148369321143642E-2</v>
      </c>
      <c r="F16" s="277">
        <v>0</v>
      </c>
      <c r="G16" s="276">
        <v>7766.1260000000002</v>
      </c>
      <c r="H16" s="276">
        <v>554.04999999999995</v>
      </c>
      <c r="I16" s="276">
        <v>4240.8909999999996</v>
      </c>
      <c r="J16" s="276">
        <v>1056.971</v>
      </c>
      <c r="K16" s="277">
        <v>0</v>
      </c>
      <c r="L16" s="276">
        <v>-104358.10500000001</v>
      </c>
      <c r="M16" s="276">
        <v>-96316.274000000005</v>
      </c>
      <c r="N16" s="85">
        <v>8.3494000193570672E-2</v>
      </c>
    </row>
    <row r="17" spans="1:15" s="278" customFormat="1" ht="17.149999999999999" customHeight="1" x14ac:dyDescent="0.35">
      <c r="A17" s="279"/>
      <c r="B17" s="34" t="s">
        <v>156</v>
      </c>
      <c r="C17" s="276">
        <v>-5549.6880000000001</v>
      </c>
      <c r="D17" s="276">
        <v>13553.99</v>
      </c>
      <c r="E17" s="85">
        <v>-1.4094505012915017</v>
      </c>
      <c r="F17" s="277">
        <v>0</v>
      </c>
      <c r="G17" s="276">
        <v>-288.50099999999998</v>
      </c>
      <c r="H17" s="276">
        <v>17.510000000000002</v>
      </c>
      <c r="I17" s="276">
        <v>-391.423</v>
      </c>
      <c r="J17" s="276">
        <v>-98.92</v>
      </c>
      <c r="K17" s="277">
        <v>0</v>
      </c>
      <c r="L17" s="276">
        <v>-5278.6970000000001</v>
      </c>
      <c r="M17" s="276">
        <v>14044.333000000001</v>
      </c>
      <c r="N17" s="85">
        <v>-1.3758595726831597</v>
      </c>
    </row>
    <row r="18" spans="1:15" s="278" customFormat="1" ht="17.149999999999999" customHeight="1" x14ac:dyDescent="0.35">
      <c r="A18" s="279"/>
      <c r="B18" s="34" t="s">
        <v>110</v>
      </c>
      <c r="C18" s="276">
        <v>-42728.296999999999</v>
      </c>
      <c r="D18" s="276">
        <v>-14336.724</v>
      </c>
      <c r="E18" s="85">
        <v>1.9803389533062083</v>
      </c>
      <c r="F18" s="277">
        <v>0</v>
      </c>
      <c r="G18" s="276">
        <v>12862.422</v>
      </c>
      <c r="H18" s="276">
        <v>-2506.2370000000001</v>
      </c>
      <c r="I18" s="276">
        <v>78.120999999999995</v>
      </c>
      <c r="J18" s="276">
        <v>-283.40800000000002</v>
      </c>
      <c r="K18" s="277">
        <v>0</v>
      </c>
      <c r="L18" s="276">
        <v>-53084.481999999996</v>
      </c>
      <c r="M18" s="276">
        <v>-14131.437</v>
      </c>
      <c r="N18" s="85">
        <v>2.7564815241365754</v>
      </c>
    </row>
    <row r="19" spans="1:15" s="278" customFormat="1" ht="17.149999999999999" customHeight="1" x14ac:dyDescent="0.35">
      <c r="A19" s="279"/>
      <c r="B19" s="281" t="s">
        <v>155</v>
      </c>
      <c r="C19" s="282">
        <v>-148360.07800000001</v>
      </c>
      <c r="D19" s="282">
        <v>-92272.863999999987</v>
      </c>
      <c r="E19" s="283">
        <v>0.60784082739644929</v>
      </c>
      <c r="F19" s="284">
        <v>0</v>
      </c>
      <c r="G19" s="282">
        <v>20340.046999999999</v>
      </c>
      <c r="H19" s="282">
        <v>-1934.6770000000001</v>
      </c>
      <c r="I19" s="282">
        <v>3927.5889999999999</v>
      </c>
      <c r="J19" s="282">
        <v>674.64300000000003</v>
      </c>
      <c r="K19" s="288">
        <v>0</v>
      </c>
      <c r="L19" s="282">
        <v>-166765.448</v>
      </c>
      <c r="M19" s="282">
        <v>-96875.096000000005</v>
      </c>
      <c r="N19" s="283">
        <v>0.72144807990693494</v>
      </c>
      <c r="O19" s="13"/>
    </row>
    <row r="20" spans="1:15" s="278" customFormat="1" ht="17.149999999999999" customHeight="1" x14ac:dyDescent="0.35">
      <c r="A20" s="279"/>
      <c r="B20" s="281" t="s">
        <v>154</v>
      </c>
      <c r="C20" s="282">
        <v>12833.178999999829</v>
      </c>
      <c r="D20" s="282">
        <v>167226.43499999982</v>
      </c>
      <c r="E20" s="283">
        <v>-0.92325867019768826</v>
      </c>
      <c r="F20" s="284">
        <v>0</v>
      </c>
      <c r="G20" s="282">
        <v>-13083.587</v>
      </c>
      <c r="H20" s="282">
        <v>-1946.0800000000052</v>
      </c>
      <c r="I20" s="282">
        <v>-18885.568000000003</v>
      </c>
      <c r="J20" s="282">
        <v>-310.82099999999969</v>
      </c>
      <c r="K20" s="288">
        <v>0</v>
      </c>
      <c r="L20" s="282">
        <v>27862.845999999554</v>
      </c>
      <c r="M20" s="282">
        <v>186422.82400000002</v>
      </c>
      <c r="N20" s="283">
        <v>-0.85053951333770406</v>
      </c>
      <c r="O20" s="13"/>
    </row>
    <row r="21" spans="1:15" s="278" customFormat="1" ht="17.149999999999999" customHeight="1" x14ac:dyDescent="0.35">
      <c r="A21" s="279"/>
      <c r="B21" s="34" t="s">
        <v>153</v>
      </c>
      <c r="C21" s="276">
        <v>-30907.091</v>
      </c>
      <c r="D21" s="276">
        <v>-64179.146000000001</v>
      </c>
      <c r="E21" s="85">
        <v>-0.5184247076145263</v>
      </c>
      <c r="F21" s="277">
        <v>0</v>
      </c>
      <c r="G21" s="276">
        <v>-25916.530999999999</v>
      </c>
      <c r="H21" s="276">
        <v>1419.9359999999999</v>
      </c>
      <c r="I21" s="276">
        <v>-14064.984</v>
      </c>
      <c r="J21" s="276">
        <v>227.821</v>
      </c>
      <c r="K21" s="277">
        <v>0</v>
      </c>
      <c r="L21" s="276">
        <v>-6410.496000000001</v>
      </c>
      <c r="M21" s="276">
        <v>-50341.983</v>
      </c>
      <c r="N21" s="85">
        <v>-0.87266103522382099</v>
      </c>
    </row>
    <row r="22" spans="1:15" s="278" customFormat="1" ht="17.149999999999999" customHeight="1" x14ac:dyDescent="0.35">
      <c r="A22" s="279"/>
      <c r="B22" s="281" t="s">
        <v>152</v>
      </c>
      <c r="C22" s="282">
        <v>-18073.912000000171</v>
      </c>
      <c r="D22" s="282">
        <v>103047.28899999982</v>
      </c>
      <c r="E22" s="283">
        <v>-1.1753943473466848</v>
      </c>
      <c r="F22" s="284">
        <v>0</v>
      </c>
      <c r="G22" s="282">
        <v>-39000.118000000002</v>
      </c>
      <c r="H22" s="282">
        <v>-526.14400000000524</v>
      </c>
      <c r="I22" s="282">
        <v>-32950.552000000003</v>
      </c>
      <c r="J22" s="282">
        <v>-82.999999999999687</v>
      </c>
      <c r="K22" s="288">
        <v>0</v>
      </c>
      <c r="L22" s="282">
        <v>21452.349999999555</v>
      </c>
      <c r="M22" s="282">
        <v>136080.84100000001</v>
      </c>
      <c r="N22" s="283">
        <v>-0.84235583905599498</v>
      </c>
      <c r="O22" s="13"/>
    </row>
    <row r="23" spans="1:15" s="278" customFormat="1" ht="17.149999999999999" customHeight="1" x14ac:dyDescent="0.35">
      <c r="A23" s="275"/>
      <c r="B23" s="34" t="s">
        <v>151</v>
      </c>
      <c r="C23" s="276">
        <v>-36455.163999999997</v>
      </c>
      <c r="D23" s="276">
        <v>86491.017000000007</v>
      </c>
      <c r="E23" s="85">
        <v>-1.4214907543519808</v>
      </c>
      <c r="F23" s="277">
        <v>0</v>
      </c>
      <c r="G23" s="276">
        <v>-38999.991999999998</v>
      </c>
      <c r="H23" s="276">
        <v>-526.14400000000001</v>
      </c>
      <c r="I23" s="276">
        <v>-32950.519999999997</v>
      </c>
      <c r="J23" s="276">
        <v>-83</v>
      </c>
      <c r="K23" s="277">
        <v>0</v>
      </c>
      <c r="L23" s="276">
        <v>3070.9720000000016</v>
      </c>
      <c r="M23" s="276">
        <v>119524.53700000001</v>
      </c>
      <c r="N23" s="85">
        <v>-0.97430676514563697</v>
      </c>
    </row>
    <row r="24" spans="1:15" s="278" customFormat="1" ht="17.149999999999999" customHeight="1" x14ac:dyDescent="0.35">
      <c r="A24" s="275"/>
      <c r="B24" s="34" t="s">
        <v>150</v>
      </c>
      <c r="C24" s="276">
        <v>18381.252</v>
      </c>
      <c r="D24" s="276">
        <v>16556.272000000001</v>
      </c>
      <c r="E24" s="85">
        <v>0.1102289211001124</v>
      </c>
      <c r="F24" s="277">
        <v>0</v>
      </c>
      <c r="G24" s="276">
        <v>-0.126</v>
      </c>
      <c r="H24" s="276">
        <v>0</v>
      </c>
      <c r="I24" s="276">
        <v>-3.2000000000000001E-2</v>
      </c>
      <c r="J24" s="276">
        <v>0</v>
      </c>
      <c r="K24" s="277">
        <v>0</v>
      </c>
      <c r="L24" s="276">
        <v>18381.378000000001</v>
      </c>
      <c r="M24" s="276">
        <v>16556.304</v>
      </c>
      <c r="N24" s="85">
        <v>0.11023438564549193</v>
      </c>
    </row>
    <row r="25" spans="1:15" s="292" customFormat="1" ht="17.149999999999999" customHeight="1" x14ac:dyDescent="0.35">
      <c r="A25" s="280"/>
      <c r="B25" s="289" t="s">
        <v>109</v>
      </c>
      <c r="C25" s="290">
        <v>307897.571</v>
      </c>
      <c r="D25" s="290">
        <v>365819.52100000001</v>
      </c>
      <c r="E25" s="291">
        <v>-0.15833477076801494</v>
      </c>
      <c r="F25" s="284">
        <v>0</v>
      </c>
      <c r="G25" s="290">
        <v>-17970.613000000001</v>
      </c>
      <c r="H25" s="290">
        <v>-2742.498</v>
      </c>
      <c r="I25" s="290">
        <v>-6739.1369999999997</v>
      </c>
      <c r="J25" s="290">
        <v>-1987.703</v>
      </c>
      <c r="K25" s="288">
        <v>0</v>
      </c>
      <c r="L25" s="290">
        <v>328610.68200000003</v>
      </c>
      <c r="M25" s="290">
        <v>374546.36099999998</v>
      </c>
      <c r="N25" s="291">
        <v>-0.12264350634019361</v>
      </c>
    </row>
    <row r="26" spans="1:15" s="278" customFormat="1" ht="17.149999999999999" customHeight="1" x14ac:dyDescent="0.35">
      <c r="A26" s="293"/>
      <c r="B26" s="294" t="s">
        <v>149</v>
      </c>
      <c r="C26" s="295">
        <v>7.5193328181435287E-2</v>
      </c>
      <c r="D26" s="295">
        <v>8.769826564734555E-2</v>
      </c>
      <c r="E26" s="295" t="s">
        <v>340</v>
      </c>
      <c r="F26" s="295">
        <v>0</v>
      </c>
      <c r="G26" s="295">
        <v>-0.2533609359975712</v>
      </c>
      <c r="H26" s="295">
        <v>3.0115479468761017E-2</v>
      </c>
      <c r="I26" s="295">
        <v>-0.10595783495328076</v>
      </c>
      <c r="J26" s="295">
        <v>3.3822959797703035E-2</v>
      </c>
      <c r="K26" s="295">
        <v>0</v>
      </c>
      <c r="L26" s="295">
        <v>7.9859057690217866E-2</v>
      </c>
      <c r="M26" s="295">
        <v>8.9894538907248772E-2</v>
      </c>
      <c r="N26" s="295" t="s">
        <v>341</v>
      </c>
    </row>
    <row r="27" spans="1:15" s="278" customFormat="1" ht="7" customHeight="1" x14ac:dyDescent="0.35">
      <c r="A27" s="293"/>
      <c r="B27" s="34"/>
      <c r="C27" s="296"/>
      <c r="D27" s="296"/>
      <c r="E27" s="296"/>
      <c r="F27" s="296"/>
      <c r="G27" s="297"/>
      <c r="H27" s="297"/>
      <c r="I27" s="297"/>
      <c r="J27" s="297"/>
      <c r="K27" s="296"/>
      <c r="L27" s="298"/>
      <c r="M27" s="296"/>
      <c r="N27" s="296"/>
    </row>
    <row r="28" spans="1:15" s="278" customFormat="1" ht="17.5" customHeight="1" x14ac:dyDescent="0.35">
      <c r="A28" s="299"/>
      <c r="B28" s="547" t="s">
        <v>148</v>
      </c>
      <c r="C28" s="543" t="s">
        <v>133</v>
      </c>
      <c r="D28" s="543"/>
      <c r="E28" s="543"/>
      <c r="F28" s="271"/>
      <c r="G28" s="548" t="str">
        <f>+G5</f>
        <v>IAS 29 (dic-25)</v>
      </c>
      <c r="H28" s="548"/>
      <c r="I28" s="548" t="str">
        <f>+I5</f>
        <v>IAS 29 (dic-24)</v>
      </c>
      <c r="J28" s="548"/>
      <c r="K28" s="271"/>
      <c r="L28" s="546" t="s">
        <v>147</v>
      </c>
      <c r="M28" s="546"/>
      <c r="N28" s="546"/>
    </row>
    <row r="29" spans="1:15" s="278" customFormat="1" ht="30" x14ac:dyDescent="0.35">
      <c r="A29" s="300"/>
      <c r="B29" s="547"/>
      <c r="C29" s="301" t="str">
        <f>+C6</f>
        <v>2T26</v>
      </c>
      <c r="D29" s="301" t="str">
        <f>+D6</f>
        <v>2T25</v>
      </c>
      <c r="E29" s="301" t="s">
        <v>141</v>
      </c>
      <c r="F29" s="274"/>
      <c r="G29" s="301" t="s">
        <v>146</v>
      </c>
      <c r="H29" s="301" t="s">
        <v>145</v>
      </c>
      <c r="I29" s="301" t="s">
        <v>146</v>
      </c>
      <c r="J29" s="301" t="s">
        <v>145</v>
      </c>
      <c r="K29" s="274"/>
      <c r="L29" s="301" t="str">
        <f>+L6</f>
        <v>2T26</v>
      </c>
      <c r="M29" s="301" t="str">
        <f>+M6</f>
        <v>2T25</v>
      </c>
      <c r="N29" s="301" t="s">
        <v>141</v>
      </c>
    </row>
    <row r="30" spans="1:15" s="278" customFormat="1" ht="17.149999999999999" customHeight="1" x14ac:dyDescent="0.35">
      <c r="A30" s="302"/>
      <c r="B30" s="34" t="s">
        <v>111</v>
      </c>
      <c r="C30" s="276">
        <v>1390.425</v>
      </c>
      <c r="D30" s="276">
        <v>23551.367000000002</v>
      </c>
      <c r="E30" s="85">
        <v>-0.94096202568623721</v>
      </c>
      <c r="F30" s="277">
        <v>0</v>
      </c>
      <c r="G30" s="276">
        <v>0</v>
      </c>
      <c r="H30" s="276">
        <v>715.69799999999998</v>
      </c>
      <c r="I30" s="276">
        <v>0</v>
      </c>
      <c r="J30" s="276">
        <v>-152.26</v>
      </c>
      <c r="K30" s="277">
        <v>0</v>
      </c>
      <c r="L30" s="276">
        <v>674.72699999999998</v>
      </c>
      <c r="M30" s="276">
        <v>23703.627</v>
      </c>
      <c r="N30" s="85">
        <v>-0.97153486257609434</v>
      </c>
    </row>
    <row r="31" spans="1:15" ht="17.149999999999999" customHeight="1" x14ac:dyDescent="0.35">
      <c r="A31" s="270"/>
      <c r="B31" s="34" t="s">
        <v>144</v>
      </c>
      <c r="C31" s="276">
        <v>507.59243999998876</v>
      </c>
      <c r="D31" s="276">
        <v>-6810.7512199993325</v>
      </c>
      <c r="E31" s="85">
        <v>-1.0745281135081657</v>
      </c>
      <c r="F31" s="277">
        <v>0</v>
      </c>
      <c r="G31" s="276">
        <v>0</v>
      </c>
      <c r="H31" s="276">
        <v>-250.49429999999998</v>
      </c>
      <c r="I31" s="276">
        <v>0</v>
      </c>
      <c r="J31" s="276">
        <v>53.290999999999997</v>
      </c>
      <c r="K31" s="277">
        <v>0</v>
      </c>
      <c r="L31" s="276">
        <v>758.08673999998871</v>
      </c>
      <c r="M31" s="276">
        <v>-6864.0422199993327</v>
      </c>
      <c r="N31" s="85">
        <v>-1.1104431930490168</v>
      </c>
    </row>
    <row r="32" spans="1:15" s="278" customFormat="1" ht="17.149999999999999" customHeight="1" x14ac:dyDescent="0.35">
      <c r="A32" s="275"/>
      <c r="B32" s="281" t="s">
        <v>143</v>
      </c>
      <c r="C32" s="282">
        <v>1898.0174399999887</v>
      </c>
      <c r="D32" s="282">
        <v>16740.615780000669</v>
      </c>
      <c r="E32" s="283">
        <v>-0.88662200572887695</v>
      </c>
      <c r="F32" s="284">
        <v>0</v>
      </c>
      <c r="G32" s="282">
        <v>0</v>
      </c>
      <c r="H32" s="282">
        <v>465.20370000000003</v>
      </c>
      <c r="I32" s="282">
        <v>0</v>
      </c>
      <c r="J32" s="282">
        <v>-98.968999999999994</v>
      </c>
      <c r="K32" s="288">
        <v>0</v>
      </c>
      <c r="L32" s="282">
        <v>1432.8137399999887</v>
      </c>
      <c r="M32" s="282">
        <v>16839.584780000667</v>
      </c>
      <c r="N32" s="283">
        <v>-0.91491395074647841</v>
      </c>
    </row>
    <row r="33" spans="1:14" s="278" customFormat="1" ht="16" customHeight="1" x14ac:dyDescent="0.35">
      <c r="A33" s="275"/>
      <c r="C33" s="303"/>
      <c r="D33" s="303"/>
      <c r="E33" s="304"/>
      <c r="F33" s="304"/>
      <c r="G33" s="303"/>
      <c r="H33" s="303"/>
      <c r="I33" s="303"/>
      <c r="J33" s="303"/>
      <c r="M33" s="275"/>
      <c r="N33" s="305"/>
    </row>
    <row r="34" spans="1:14" x14ac:dyDescent="0.35">
      <c r="A34" s="306"/>
    </row>
    <row r="35" spans="1:14" x14ac:dyDescent="0.35">
      <c r="A35" s="306"/>
      <c r="B35" s="307" t="s">
        <v>142</v>
      </c>
      <c r="C35" s="308" t="s">
        <v>254</v>
      </c>
      <c r="D35" s="308" t="s">
        <v>103</v>
      </c>
      <c r="E35" s="308" t="s">
        <v>141</v>
      </c>
      <c r="F35" s="309"/>
      <c r="G35" s="308" t="s">
        <v>255</v>
      </c>
      <c r="H35" s="308" t="s">
        <v>256</v>
      </c>
      <c r="I35" s="308" t="s">
        <v>141</v>
      </c>
    </row>
    <row r="36" spans="1:14" x14ac:dyDescent="0.35">
      <c r="A36" s="306"/>
      <c r="B36" s="310" t="s">
        <v>140</v>
      </c>
      <c r="C36" s="311">
        <v>3070.9720000000016</v>
      </c>
      <c r="D36" s="311">
        <v>119524.53700000001</v>
      </c>
      <c r="E36" s="312">
        <v>-0.97430676514563697</v>
      </c>
      <c r="F36" s="313">
        <v>0</v>
      </c>
      <c r="G36" s="311">
        <v>116728.08300000001</v>
      </c>
      <c r="H36" s="311">
        <v>279708.37900000002</v>
      </c>
      <c r="I36" s="514">
        <v>-0.58267934833657598</v>
      </c>
    </row>
    <row r="37" spans="1:14" x14ac:dyDescent="0.35">
      <c r="A37" s="306"/>
      <c r="B37" s="310" t="s">
        <v>139</v>
      </c>
      <c r="C37" s="314">
        <v>-39526.135999999999</v>
      </c>
      <c r="D37" s="314">
        <v>-33033.519999999997</v>
      </c>
      <c r="E37" s="312">
        <v>0.19654629600478546</v>
      </c>
      <c r="F37" s="313">
        <v>0</v>
      </c>
      <c r="G37" s="314">
        <v>-76966.703000000009</v>
      </c>
      <c r="H37" s="314">
        <v>-84442.48</v>
      </c>
      <c r="I37" s="312">
        <v>-8.8530997668471945E-2</v>
      </c>
    </row>
    <row r="38" spans="1:14" ht="15.5" thickBot="1" x14ac:dyDescent="0.4">
      <c r="A38" s="306"/>
      <c r="B38" s="315" t="s">
        <v>138</v>
      </c>
      <c r="C38" s="316">
        <v>1898.0174399999887</v>
      </c>
      <c r="D38" s="316">
        <v>16740.615780000669</v>
      </c>
      <c r="E38" s="317">
        <v>-0.88662200572887695</v>
      </c>
      <c r="F38" s="318">
        <v>0</v>
      </c>
      <c r="G38" s="316">
        <v>34151.547120000061</v>
      </c>
      <c r="H38" s="316">
        <v>25457.807370000592</v>
      </c>
      <c r="I38" s="317">
        <v>0.34149601431284871</v>
      </c>
    </row>
    <row r="39" spans="1:14" ht="15.5" thickTop="1" x14ac:dyDescent="0.35">
      <c r="B39" s="319" t="s">
        <v>137</v>
      </c>
      <c r="C39" s="322">
        <v>-38353.181439999986</v>
      </c>
      <c r="D39" s="320">
        <v>69750.401219999359</v>
      </c>
      <c r="E39" s="321">
        <v>-1.5498632376182386</v>
      </c>
      <c r="F39" s="313">
        <v>0</v>
      </c>
      <c r="G39" s="322">
        <v>5609.8328799999435</v>
      </c>
      <c r="H39" s="320">
        <v>169808.09162999946</v>
      </c>
      <c r="I39" s="321">
        <v>-0.9669636892673914</v>
      </c>
    </row>
    <row r="40" spans="1:14" x14ac:dyDescent="0.35">
      <c r="A40" s="275"/>
      <c r="F40" s="323"/>
      <c r="G40" s="323"/>
      <c r="H40" s="323"/>
      <c r="I40" s="323"/>
      <c r="J40" s="323"/>
    </row>
    <row r="41" spans="1:14" x14ac:dyDescent="0.35">
      <c r="A41" s="275"/>
    </row>
    <row r="42" spans="1:14" x14ac:dyDescent="0.35">
      <c r="A42" s="275"/>
    </row>
    <row r="43" spans="1:14" x14ac:dyDescent="0.35">
      <c r="A43" s="275"/>
    </row>
    <row r="44" spans="1:14" x14ac:dyDescent="0.35">
      <c r="A44" s="275"/>
    </row>
    <row r="45" spans="1:14" x14ac:dyDescent="0.35">
      <c r="A45" s="275"/>
    </row>
    <row r="46" spans="1:14" x14ac:dyDescent="0.35">
      <c r="A46" s="280"/>
    </row>
    <row r="47" spans="1:14" x14ac:dyDescent="0.35">
      <c r="A47" s="275"/>
    </row>
    <row r="48" spans="1:14" x14ac:dyDescent="0.35">
      <c r="A48" s="280"/>
      <c r="F48" s="323"/>
      <c r="G48" s="323"/>
      <c r="H48" s="323"/>
      <c r="I48" s="323"/>
      <c r="J48" s="323"/>
    </row>
  </sheetData>
  <mergeCells count="10">
    <mergeCell ref="B3:G3"/>
    <mergeCell ref="G5:H5"/>
    <mergeCell ref="L5:N5"/>
    <mergeCell ref="B28:B29"/>
    <mergeCell ref="C28:E28"/>
    <mergeCell ref="G28:H28"/>
    <mergeCell ref="L28:N28"/>
    <mergeCell ref="C5:E5"/>
    <mergeCell ref="I5:J5"/>
    <mergeCell ref="I28:J2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1" manualBreakCount="1">
    <brk id="35" max="16383" man="1"/>
  </rowBreaks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5364-C8D0-49B0-A2FE-89FD1E60C6C4}">
  <sheetPr>
    <tabColor theme="4" tint="0.79998168889431442"/>
  </sheetPr>
  <dimension ref="C3:O32"/>
  <sheetViews>
    <sheetView showGridLines="0" workbookViewId="0">
      <selection activeCell="R3" sqref="R3"/>
    </sheetView>
  </sheetViews>
  <sheetFormatPr baseColWidth="10" defaultRowHeight="14.5" x14ac:dyDescent="0.35"/>
  <cols>
    <col min="3" max="3" width="50.453125" customWidth="1"/>
    <col min="7" max="7" width="2.26953125" customWidth="1"/>
    <col min="8" max="8" width="13.7265625" customWidth="1"/>
    <col min="9" max="9" width="13.453125" customWidth="1"/>
    <col min="10" max="10" width="12.81640625" customWidth="1"/>
    <col min="11" max="11" width="11.7265625" bestFit="1" customWidth="1"/>
    <col min="12" max="12" width="1.7265625" customWidth="1"/>
  </cols>
  <sheetData>
    <row r="3" spans="3:15" ht="15" x14ac:dyDescent="0.35">
      <c r="C3" s="262" t="s">
        <v>318</v>
      </c>
    </row>
    <row r="5" spans="3:15" ht="15" x14ac:dyDescent="0.35">
      <c r="C5" s="13"/>
      <c r="D5" s="549" t="s">
        <v>133</v>
      </c>
      <c r="E5" s="549"/>
      <c r="F5" s="549"/>
      <c r="G5" s="271"/>
      <c r="H5" s="545" t="s">
        <v>167</v>
      </c>
      <c r="I5" s="545"/>
      <c r="J5" s="545" t="s">
        <v>166</v>
      </c>
      <c r="K5" s="545"/>
      <c r="L5" s="271"/>
      <c r="M5" s="546" t="s">
        <v>147</v>
      </c>
      <c r="N5" s="546"/>
      <c r="O5" s="546"/>
    </row>
    <row r="6" spans="3:15" ht="30" x14ac:dyDescent="0.35">
      <c r="C6" s="272" t="s">
        <v>148</v>
      </c>
      <c r="D6" s="273" t="s">
        <v>255</v>
      </c>
      <c r="E6" s="273" t="s">
        <v>255</v>
      </c>
      <c r="F6" s="273" t="s">
        <v>255</v>
      </c>
      <c r="G6" s="274"/>
      <c r="H6" s="273" t="s">
        <v>145</v>
      </c>
      <c r="I6" s="273" t="s">
        <v>146</v>
      </c>
      <c r="J6" s="273" t="s">
        <v>145</v>
      </c>
      <c r="K6" s="273" t="s">
        <v>146</v>
      </c>
      <c r="L6" s="274"/>
      <c r="M6" s="273" t="s">
        <v>255</v>
      </c>
      <c r="N6" s="273" t="s">
        <v>256</v>
      </c>
      <c r="O6" s="273" t="s">
        <v>141</v>
      </c>
    </row>
    <row r="7" spans="3:15" ht="15" x14ac:dyDescent="0.35">
      <c r="C7" s="34" t="s">
        <v>165</v>
      </c>
      <c r="D7" s="515">
        <v>8135754.7280000001</v>
      </c>
      <c r="E7" s="515">
        <v>8202925.8559999997</v>
      </c>
      <c r="F7" s="74">
        <v>-8.1886791590183305E-3</v>
      </c>
      <c r="G7" s="516">
        <v>0</v>
      </c>
      <c r="H7" s="515">
        <v>97590.97</v>
      </c>
      <c r="I7" s="515">
        <v>-33702.737000000001</v>
      </c>
      <c r="J7" s="515">
        <v>91138.865999999995</v>
      </c>
      <c r="K7" s="515">
        <v>-195529.01699999999</v>
      </c>
      <c r="L7" s="516">
        <v>0</v>
      </c>
      <c r="M7" s="515">
        <v>8071866.4950000001</v>
      </c>
      <c r="N7" s="515">
        <v>8307316.0069999993</v>
      </c>
      <c r="O7" s="74">
        <v>-2.834242874613202E-2</v>
      </c>
    </row>
    <row r="8" spans="3:15" ht="15" x14ac:dyDescent="0.35">
      <c r="C8" s="34" t="s">
        <v>164</v>
      </c>
      <c r="D8" s="515">
        <v>-5779497.0070000002</v>
      </c>
      <c r="E8" s="515">
        <v>-5764304.9960000003</v>
      </c>
      <c r="F8" s="74">
        <v>2.6355321258229036E-3</v>
      </c>
      <c r="G8" s="516">
        <v>0</v>
      </c>
      <c r="H8" s="515">
        <v>-108624.178</v>
      </c>
      <c r="I8" s="515">
        <v>25275.326000000001</v>
      </c>
      <c r="J8" s="515">
        <v>-83518.082999999999</v>
      </c>
      <c r="K8" s="515">
        <v>135909.59700000001</v>
      </c>
      <c r="L8" s="516">
        <v>0</v>
      </c>
      <c r="M8" s="515">
        <v>-5696148.1550000003</v>
      </c>
      <c r="N8" s="515">
        <v>-5816696.5100000007</v>
      </c>
      <c r="O8" s="74">
        <v>-2.072453922819506E-2</v>
      </c>
    </row>
    <row r="9" spans="3:15" ht="15" x14ac:dyDescent="0.35">
      <c r="C9" s="281" t="s">
        <v>163</v>
      </c>
      <c r="D9" s="517">
        <v>2356257.7209999999</v>
      </c>
      <c r="E9" s="517">
        <v>2438620.8599999994</v>
      </c>
      <c r="F9" s="518">
        <v>-3.3774474889056605E-2</v>
      </c>
      <c r="G9" s="519">
        <v>0</v>
      </c>
      <c r="H9" s="517">
        <v>-11033.207999999999</v>
      </c>
      <c r="I9" s="517">
        <v>-8427.4110000000001</v>
      </c>
      <c r="J9" s="517">
        <v>7620.7829999999958</v>
      </c>
      <c r="K9" s="517">
        <v>-59619.419999999984</v>
      </c>
      <c r="L9" s="519">
        <v>0</v>
      </c>
      <c r="M9" s="517">
        <v>2375718.34</v>
      </c>
      <c r="N9" s="517">
        <v>2490619.4969999986</v>
      </c>
      <c r="O9" s="518">
        <v>-4.6133565218773653E-2</v>
      </c>
    </row>
    <row r="10" spans="3:15" ht="15" x14ac:dyDescent="0.35">
      <c r="C10" s="281" t="s">
        <v>162</v>
      </c>
      <c r="D10" s="518">
        <v>0.28961759538923992</v>
      </c>
      <c r="E10" s="518">
        <v>0.29728671242545479</v>
      </c>
      <c r="F10" s="518" t="s">
        <v>329</v>
      </c>
      <c r="G10" s="520">
        <v>0</v>
      </c>
      <c r="H10" s="518">
        <v>-0.11305562389635024</v>
      </c>
      <c r="I10" s="518">
        <v>0.25005123471129365</v>
      </c>
      <c r="J10" s="518">
        <v>8.3617268180624454E-2</v>
      </c>
      <c r="K10" s="518">
        <v>0.30491341343980666</v>
      </c>
      <c r="L10" s="520">
        <v>0</v>
      </c>
      <c r="M10" s="518">
        <v>0.29432081681127953</v>
      </c>
      <c r="N10" s="518">
        <v>0.29981037135235089</v>
      </c>
      <c r="O10" s="518" t="s">
        <v>342</v>
      </c>
    </row>
    <row r="11" spans="3:15" ht="15" x14ac:dyDescent="0.35">
      <c r="C11" s="34" t="s">
        <v>161</v>
      </c>
      <c r="D11" s="515">
        <v>-2020447.926</v>
      </c>
      <c r="E11" s="515">
        <v>-2004753.997</v>
      </c>
      <c r="F11" s="74">
        <v>7.828356508322365E-3</v>
      </c>
      <c r="G11" s="516">
        <v>0</v>
      </c>
      <c r="H11" s="515">
        <v>-52498.326999999997</v>
      </c>
      <c r="I11" s="515">
        <v>8902.5990000000002</v>
      </c>
      <c r="J11" s="515">
        <v>-53411.32</v>
      </c>
      <c r="K11" s="515">
        <v>52019.777999999998</v>
      </c>
      <c r="L11" s="516">
        <v>0</v>
      </c>
      <c r="M11" s="515">
        <v>-1976852.1979999999</v>
      </c>
      <c r="N11" s="515">
        <v>-2003362.4549999998</v>
      </c>
      <c r="O11" s="74">
        <v>-1.3232881016530751E-2</v>
      </c>
    </row>
    <row r="12" spans="3:15" ht="15" x14ac:dyDescent="0.35">
      <c r="C12" s="34" t="s">
        <v>160</v>
      </c>
      <c r="D12" s="515">
        <v>61718.495000000003</v>
      </c>
      <c r="E12" s="515">
        <v>50521.38</v>
      </c>
      <c r="F12" s="74">
        <v>0.22163121830797183</v>
      </c>
      <c r="G12" s="516">
        <v>0</v>
      </c>
      <c r="H12" s="515">
        <v>18.675000000000001</v>
      </c>
      <c r="I12" s="515">
        <v>1076.19</v>
      </c>
      <c r="J12" s="515">
        <v>36.402999999999999</v>
      </c>
      <c r="K12" s="515">
        <v>-928.90099999999995</v>
      </c>
      <c r="L12" s="516">
        <v>0</v>
      </c>
      <c r="M12" s="515">
        <v>60623.63</v>
      </c>
      <c r="N12" s="515">
        <v>51413.877999999997</v>
      </c>
      <c r="O12" s="74">
        <v>0.17912968945855434</v>
      </c>
    </row>
    <row r="13" spans="3:15" ht="15" x14ac:dyDescent="0.35">
      <c r="C13" s="34" t="s">
        <v>159</v>
      </c>
      <c r="D13" s="515">
        <v>13358.617</v>
      </c>
      <c r="E13" s="515">
        <v>37409.495999999999</v>
      </c>
      <c r="F13" s="74">
        <v>-0.64290839416815448</v>
      </c>
      <c r="G13" s="516">
        <v>0</v>
      </c>
      <c r="H13" s="515">
        <v>2559.8989999999999</v>
      </c>
      <c r="I13" s="515">
        <v>70.326999999999998</v>
      </c>
      <c r="J13" s="515">
        <v>1990.62</v>
      </c>
      <c r="K13" s="515">
        <v>57.195999999999998</v>
      </c>
      <c r="L13" s="516">
        <v>0</v>
      </c>
      <c r="M13" s="515">
        <v>10728.391000000001</v>
      </c>
      <c r="N13" s="515">
        <v>35361.679999999993</v>
      </c>
      <c r="O13" s="74">
        <v>-0.69660969162098629</v>
      </c>
    </row>
    <row r="14" spans="3:15" ht="15" x14ac:dyDescent="0.35">
      <c r="C14" s="281" t="s">
        <v>158</v>
      </c>
      <c r="D14" s="517">
        <v>410886.90699999995</v>
      </c>
      <c r="E14" s="517">
        <v>521797.73899999942</v>
      </c>
      <c r="F14" s="518">
        <v>-0.2125552176836849</v>
      </c>
      <c r="G14" s="519">
        <v>0</v>
      </c>
      <c r="H14" s="517">
        <v>-60952.960999999996</v>
      </c>
      <c r="I14" s="517">
        <v>1621.7050000000002</v>
      </c>
      <c r="J14" s="517">
        <v>-43763.514000000003</v>
      </c>
      <c r="K14" s="517">
        <v>-8471.3469999999852</v>
      </c>
      <c r="L14" s="521">
        <v>0</v>
      </c>
      <c r="M14" s="517">
        <v>470218.163</v>
      </c>
      <c r="N14" s="517">
        <v>574032.5999999987</v>
      </c>
      <c r="O14" s="518">
        <v>-0.18085111716651447</v>
      </c>
    </row>
    <row r="15" spans="3:15" ht="15" x14ac:dyDescent="0.35">
      <c r="C15" s="34" t="s">
        <v>157</v>
      </c>
      <c r="D15" s="515">
        <v>-8615.6200000000008</v>
      </c>
      <c r="E15" s="515">
        <v>-5945.4589999999998</v>
      </c>
      <c r="F15" s="74">
        <v>0.44910931182941494</v>
      </c>
      <c r="G15" s="516">
        <v>0</v>
      </c>
      <c r="H15" s="515">
        <v>0</v>
      </c>
      <c r="I15" s="515">
        <v>0</v>
      </c>
      <c r="J15" s="515">
        <v>0</v>
      </c>
      <c r="K15" s="515">
        <v>0</v>
      </c>
      <c r="L15" s="516">
        <v>0</v>
      </c>
      <c r="M15" s="515">
        <v>-8615.6200000000008</v>
      </c>
      <c r="N15" s="515">
        <v>-5945.4589999999998</v>
      </c>
      <c r="O15" s="74">
        <v>0.44910931182941494</v>
      </c>
    </row>
    <row r="16" spans="3:15" ht="15" x14ac:dyDescent="0.35">
      <c r="C16" s="34" t="s">
        <v>117</v>
      </c>
      <c r="D16" s="515">
        <v>-179587.89199999999</v>
      </c>
      <c r="E16" s="515">
        <v>-173935.31700000001</v>
      </c>
      <c r="F16" s="74">
        <v>3.2498144123312089E-2</v>
      </c>
      <c r="G16" s="516">
        <v>0</v>
      </c>
      <c r="H16" s="515">
        <v>14964.656000000001</v>
      </c>
      <c r="I16" s="515">
        <v>9.6989999999999998</v>
      </c>
      <c r="J16" s="515">
        <v>13927.147999999999</v>
      </c>
      <c r="K16" s="515">
        <v>1900.5909999999999</v>
      </c>
      <c r="L16" s="516">
        <v>0</v>
      </c>
      <c r="M16" s="515">
        <v>-194562.24699999997</v>
      </c>
      <c r="N16" s="515">
        <v>-189763.05599999998</v>
      </c>
      <c r="O16" s="74">
        <v>2.5290439040990043E-2</v>
      </c>
    </row>
    <row r="17" spans="3:15" ht="15" x14ac:dyDescent="0.35">
      <c r="C17" s="34" t="s">
        <v>156</v>
      </c>
      <c r="D17" s="515">
        <v>-4554.509</v>
      </c>
      <c r="E17" s="515">
        <v>42668.404999999999</v>
      </c>
      <c r="F17" s="74">
        <v>-1.1067419557867233</v>
      </c>
      <c r="G17" s="516">
        <v>0</v>
      </c>
      <c r="H17" s="515">
        <v>-808.27700000000004</v>
      </c>
      <c r="I17" s="515">
        <v>27.082999999999998</v>
      </c>
      <c r="J17" s="515">
        <v>-632.38</v>
      </c>
      <c r="K17" s="515">
        <v>-94.131</v>
      </c>
      <c r="L17" s="516">
        <v>0</v>
      </c>
      <c r="M17" s="515">
        <v>-3773.3150000000001</v>
      </c>
      <c r="N17" s="515">
        <v>43394.915999999997</v>
      </c>
      <c r="O17" s="74">
        <v>-1.0869529278498891</v>
      </c>
    </row>
    <row r="18" spans="3:15" ht="15" x14ac:dyDescent="0.35">
      <c r="C18" s="34" t="s">
        <v>110</v>
      </c>
      <c r="D18" s="515">
        <v>-19686.386999999999</v>
      </c>
      <c r="E18" s="515">
        <v>-39004.652000000002</v>
      </c>
      <c r="F18" s="74" t="s">
        <v>321</v>
      </c>
      <c r="G18" s="516">
        <v>0</v>
      </c>
      <c r="H18" s="515">
        <v>40972.807999999997</v>
      </c>
      <c r="I18" s="515">
        <v>-2558.732</v>
      </c>
      <c r="J18" s="515">
        <v>-7986.1459999999997</v>
      </c>
      <c r="K18" s="515">
        <v>840.40499999999997</v>
      </c>
      <c r="L18" s="516">
        <v>0</v>
      </c>
      <c r="M18" s="515">
        <v>-58100.462999999989</v>
      </c>
      <c r="N18" s="515">
        <v>-31858.911</v>
      </c>
      <c r="O18" s="74">
        <v>0.82368013143952057</v>
      </c>
    </row>
    <row r="19" spans="3:15" ht="15" x14ac:dyDescent="0.35">
      <c r="C19" s="281" t="s">
        <v>155</v>
      </c>
      <c r="D19" s="517">
        <v>-212444.40799999997</v>
      </c>
      <c r="E19" s="517">
        <v>-176217.02300000002</v>
      </c>
      <c r="F19" s="518">
        <v>0.20558391228752027</v>
      </c>
      <c r="G19" s="519">
        <v>0</v>
      </c>
      <c r="H19" s="517">
        <v>55129.186999999998</v>
      </c>
      <c r="I19" s="517">
        <v>-2521.9499999999998</v>
      </c>
      <c r="J19" s="517">
        <v>5308.6220000000003</v>
      </c>
      <c r="K19" s="517">
        <v>2646.8649999999998</v>
      </c>
      <c r="L19" s="521">
        <v>0</v>
      </c>
      <c r="M19" s="517">
        <v>-265051.64499999996</v>
      </c>
      <c r="N19" s="517">
        <v>-184172.50999999998</v>
      </c>
      <c r="O19" s="518">
        <v>0.43914879044652211</v>
      </c>
    </row>
    <row r="20" spans="3:15" ht="15" x14ac:dyDescent="0.35">
      <c r="C20" s="281" t="s">
        <v>154</v>
      </c>
      <c r="D20" s="517">
        <v>198442.49899999998</v>
      </c>
      <c r="E20" s="517">
        <v>345580.71599999943</v>
      </c>
      <c r="F20" s="518">
        <v>-0.42577091309689774</v>
      </c>
      <c r="G20" s="519">
        <v>0</v>
      </c>
      <c r="H20" s="517">
        <v>-5823.7739999999976</v>
      </c>
      <c r="I20" s="517">
        <v>-900.24499999999966</v>
      </c>
      <c r="J20" s="517">
        <v>-38454.892</v>
      </c>
      <c r="K20" s="517">
        <v>-5824.4819999999854</v>
      </c>
      <c r="L20" s="521">
        <v>0</v>
      </c>
      <c r="M20" s="517">
        <v>205166.51800000004</v>
      </c>
      <c r="N20" s="517">
        <v>389860.08999999869</v>
      </c>
      <c r="O20" s="518">
        <v>-0.47374321387962348</v>
      </c>
    </row>
    <row r="21" spans="3:15" ht="15" x14ac:dyDescent="0.35">
      <c r="C21" s="34" t="s">
        <v>153</v>
      </c>
      <c r="D21" s="515">
        <v>-114372.46</v>
      </c>
      <c r="E21" s="515">
        <v>-116091.586</v>
      </c>
      <c r="F21" s="74">
        <v>-1.4808360013274235E-2</v>
      </c>
      <c r="G21" s="516">
        <v>0</v>
      </c>
      <c r="H21" s="515">
        <v>-71320.983999999997</v>
      </c>
      <c r="I21" s="515">
        <v>1079.0740000000001</v>
      </c>
      <c r="J21" s="515">
        <v>-40314.088000000003</v>
      </c>
      <c r="K21" s="515">
        <v>152.13900000000001</v>
      </c>
      <c r="L21" s="516">
        <v>0</v>
      </c>
      <c r="M21" s="515">
        <v>-44130.55000000001</v>
      </c>
      <c r="N21" s="515">
        <v>-75929.636999999988</v>
      </c>
      <c r="O21" s="74">
        <v>-0.41879677364979351</v>
      </c>
    </row>
    <row r="22" spans="3:15" ht="15" x14ac:dyDescent="0.35">
      <c r="C22" s="281" t="s">
        <v>152</v>
      </c>
      <c r="D22" s="517">
        <v>84070.038999999975</v>
      </c>
      <c r="E22" s="517">
        <v>229489.12999999942</v>
      </c>
      <c r="F22" s="518">
        <v>-0.63366439621780701</v>
      </c>
      <c r="G22" s="519">
        <v>0</v>
      </c>
      <c r="H22" s="517">
        <v>-77144.758000000002</v>
      </c>
      <c r="I22" s="517">
        <v>178.82900000000041</v>
      </c>
      <c r="J22" s="517">
        <v>-78768.98000000001</v>
      </c>
      <c r="K22" s="517">
        <v>-5672.3429999999853</v>
      </c>
      <c r="L22" s="521">
        <v>0</v>
      </c>
      <c r="M22" s="517">
        <v>161035.96800000002</v>
      </c>
      <c r="N22" s="517">
        <v>313930.4529999987</v>
      </c>
      <c r="O22" s="518">
        <v>-0.48703298306647336</v>
      </c>
    </row>
    <row r="23" spans="3:15" ht="15" x14ac:dyDescent="0.35">
      <c r="C23" s="34" t="s">
        <v>151</v>
      </c>
      <c r="D23" s="515">
        <v>39761.379999999997</v>
      </c>
      <c r="E23" s="515">
        <v>195265.899</v>
      </c>
      <c r="F23" s="74">
        <v>-0.79637314961994465</v>
      </c>
      <c r="G23" s="516">
        <v>0</v>
      </c>
      <c r="H23" s="515">
        <v>-77145.532000000007</v>
      </c>
      <c r="I23" s="515">
        <v>178.82900000000001</v>
      </c>
      <c r="J23" s="515">
        <v>-78770.137000000002</v>
      </c>
      <c r="K23" s="515">
        <v>-5672.3429999999998</v>
      </c>
      <c r="L23" s="516">
        <v>0</v>
      </c>
      <c r="M23" s="515">
        <v>116728.08300000001</v>
      </c>
      <c r="N23" s="515">
        <v>279708.37900000002</v>
      </c>
      <c r="O23" s="74">
        <v>-0.58267934833657598</v>
      </c>
    </row>
    <row r="24" spans="3:15" ht="15" x14ac:dyDescent="0.35">
      <c r="C24" s="34" t="s">
        <v>150</v>
      </c>
      <c r="D24" s="515">
        <v>44308.659</v>
      </c>
      <c r="E24" s="515">
        <v>34223.231</v>
      </c>
      <c r="F24" s="74">
        <v>0.29469537811903268</v>
      </c>
      <c r="G24" s="516">
        <v>0</v>
      </c>
      <c r="H24" s="515">
        <v>0.77400000000000002</v>
      </c>
      <c r="I24" s="515">
        <v>0</v>
      </c>
      <c r="J24" s="515">
        <v>1.157</v>
      </c>
      <c r="K24" s="515">
        <v>0</v>
      </c>
      <c r="L24" s="516">
        <v>0</v>
      </c>
      <c r="M24" s="515">
        <v>44307.885000000002</v>
      </c>
      <c r="N24" s="515">
        <v>34222.074000000001</v>
      </c>
      <c r="O24" s="74">
        <v>0.2947165329605681</v>
      </c>
    </row>
    <row r="25" spans="3:15" ht="15" x14ac:dyDescent="0.35">
      <c r="C25" s="289" t="s">
        <v>109</v>
      </c>
      <c r="D25" s="290">
        <v>639942.84699999995</v>
      </c>
      <c r="E25" s="290">
        <v>741936.05700000003</v>
      </c>
      <c r="F25" s="291">
        <v>-0.13746900293861852</v>
      </c>
      <c r="G25" s="519">
        <v>0</v>
      </c>
      <c r="H25" s="290">
        <v>-31639.718000000001</v>
      </c>
      <c r="I25" s="290">
        <v>355.64699999999999</v>
      </c>
      <c r="J25" s="290">
        <v>-13593.886</v>
      </c>
      <c r="K25" s="290">
        <v>-11456.688</v>
      </c>
      <c r="L25" s="521">
        <v>0</v>
      </c>
      <c r="M25" s="290">
        <v>671226.91799999995</v>
      </c>
      <c r="N25" s="290">
        <v>766986.63100000005</v>
      </c>
      <c r="O25" s="291">
        <v>-0.12485186720288488</v>
      </c>
    </row>
    <row r="26" spans="3:15" ht="15" x14ac:dyDescent="0.35">
      <c r="C26" s="294" t="s">
        <v>149</v>
      </c>
      <c r="D26" s="295">
        <v>7.8658080091521657E-2</v>
      </c>
      <c r="E26" s="295">
        <v>9.0447734140777794E-2</v>
      </c>
      <c r="F26" s="295" t="s">
        <v>350</v>
      </c>
      <c r="G26" s="522">
        <v>0</v>
      </c>
      <c r="H26" s="295">
        <v>-0.32420743435586308</v>
      </c>
      <c r="I26" s="295">
        <v>-1.0552466406511732E-2</v>
      </c>
      <c r="J26" s="295">
        <v>-0.14915575096139555</v>
      </c>
      <c r="K26" s="295">
        <v>5.8593287972188803E-2</v>
      </c>
      <c r="L26" s="522">
        <v>0</v>
      </c>
      <c r="M26" s="295">
        <v>8.3156345365199197E-2</v>
      </c>
      <c r="N26" s="295">
        <v>9.232664681994926E-2</v>
      </c>
      <c r="O26" s="295" t="s">
        <v>351</v>
      </c>
    </row>
    <row r="27" spans="3:15" ht="15" x14ac:dyDescent="0.35">
      <c r="C27" s="34"/>
      <c r="D27" s="296"/>
      <c r="E27" s="296"/>
      <c r="F27" s="296"/>
      <c r="G27" s="296"/>
      <c r="H27" s="297"/>
      <c r="I27" s="297"/>
      <c r="J27" s="297"/>
      <c r="K27" s="297"/>
      <c r="L27" s="296"/>
      <c r="M27" s="298"/>
      <c r="N27" s="296"/>
      <c r="O27" s="296"/>
    </row>
    <row r="28" spans="3:15" ht="15" x14ac:dyDescent="0.35">
      <c r="C28" s="547" t="s">
        <v>148</v>
      </c>
      <c r="D28" s="543" t="s">
        <v>133</v>
      </c>
      <c r="E28" s="543"/>
      <c r="F28" s="543"/>
      <c r="G28" s="271"/>
      <c r="H28" s="548" t="str">
        <f>+H5</f>
        <v>IAS 29 (dic-25)</v>
      </c>
      <c r="I28" s="548"/>
      <c r="J28" s="548" t="str">
        <f>+J5</f>
        <v>IAS 29 (dic-24)</v>
      </c>
      <c r="K28" s="548"/>
      <c r="L28" s="271"/>
      <c r="M28" s="546" t="s">
        <v>147</v>
      </c>
      <c r="N28" s="546"/>
      <c r="O28" s="546"/>
    </row>
    <row r="29" spans="3:15" ht="30" x14ac:dyDescent="0.35">
      <c r="C29" s="547"/>
      <c r="D29" s="301" t="str">
        <f>+D6</f>
        <v>6M26</v>
      </c>
      <c r="E29" s="301" t="str">
        <f>+E6</f>
        <v>6M26</v>
      </c>
      <c r="F29" s="301" t="s">
        <v>141</v>
      </c>
      <c r="G29" s="274"/>
      <c r="H29" s="301" t="s">
        <v>146</v>
      </c>
      <c r="I29" s="301" t="s">
        <v>145</v>
      </c>
      <c r="J29" s="301" t="s">
        <v>146</v>
      </c>
      <c r="K29" s="301" t="s">
        <v>145</v>
      </c>
      <c r="L29" s="274"/>
      <c r="M29" s="301" t="str">
        <f>+M6</f>
        <v>6M26</v>
      </c>
      <c r="N29" s="301" t="str">
        <f>+N6</f>
        <v>6M25</v>
      </c>
      <c r="O29" s="301" t="s">
        <v>141</v>
      </c>
    </row>
    <row r="30" spans="3:15" ht="15" x14ac:dyDescent="0.35">
      <c r="C30" s="34" t="s">
        <v>111</v>
      </c>
      <c r="D30" s="515">
        <v>45254.052000000003</v>
      </c>
      <c r="E30" s="515">
        <v>36018.180999999997</v>
      </c>
      <c r="F30" s="74">
        <v>0.25642247175114163</v>
      </c>
      <c r="G30" s="516">
        <v>0</v>
      </c>
      <c r="H30" s="515">
        <v>0</v>
      </c>
      <c r="I30" s="515">
        <v>539.26099999999997</v>
      </c>
      <c r="J30" s="515">
        <v>0</v>
      </c>
      <c r="K30" s="515">
        <v>-893.07600000000002</v>
      </c>
      <c r="L30" s="516">
        <v>0</v>
      </c>
      <c r="M30" s="515">
        <v>44714.791000000005</v>
      </c>
      <c r="N30" s="515">
        <v>36911.256999999998</v>
      </c>
      <c r="O30" s="74">
        <v>0.2114133907712763</v>
      </c>
    </row>
    <row r="31" spans="3:15" ht="15" x14ac:dyDescent="0.35">
      <c r="C31" s="34" t="s">
        <v>144</v>
      </c>
      <c r="D31" s="515">
        <v>-11102.504879999942</v>
      </c>
      <c r="E31" s="515">
        <v>-10560.373629999405</v>
      </c>
      <c r="F31" s="74">
        <v>5.1336370188690639E-2</v>
      </c>
      <c r="G31" s="516">
        <v>0</v>
      </c>
      <c r="H31" s="515">
        <v>0</v>
      </c>
      <c r="I31" s="515">
        <v>-188.74134999999998</v>
      </c>
      <c r="J31" s="515">
        <v>0</v>
      </c>
      <c r="K31" s="515">
        <v>312.57659999999998</v>
      </c>
      <c r="L31" s="516">
        <v>0</v>
      </c>
      <c r="M31" s="515">
        <v>-10913.763529999942</v>
      </c>
      <c r="N31" s="515">
        <v>-10872.950229999406</v>
      </c>
      <c r="O31" s="74">
        <v>3.753654632569603E-3</v>
      </c>
    </row>
    <row r="32" spans="3:15" ht="15" x14ac:dyDescent="0.35">
      <c r="C32" s="281" t="s">
        <v>143</v>
      </c>
      <c r="D32" s="517">
        <v>34151.547120000061</v>
      </c>
      <c r="E32" s="517">
        <v>25457.807370000592</v>
      </c>
      <c r="F32" s="518" t="s">
        <v>321</v>
      </c>
      <c r="G32" s="519">
        <v>0</v>
      </c>
      <c r="H32" s="517">
        <v>0</v>
      </c>
      <c r="I32" s="517">
        <v>350.51964999999996</v>
      </c>
      <c r="J32" s="517">
        <v>0</v>
      </c>
      <c r="K32" s="517">
        <v>-580.49940000000004</v>
      </c>
      <c r="L32" s="521">
        <v>0</v>
      </c>
      <c r="M32" s="517">
        <v>33801.027470000059</v>
      </c>
      <c r="N32" s="517">
        <v>26038.306770000592</v>
      </c>
      <c r="O32" s="518" t="s">
        <v>321</v>
      </c>
    </row>
  </sheetData>
  <mergeCells count="9">
    <mergeCell ref="D5:F5"/>
    <mergeCell ref="H5:I5"/>
    <mergeCell ref="J5:K5"/>
    <mergeCell ref="M5:O5"/>
    <mergeCell ref="C28:C29"/>
    <mergeCell ref="D28:F28"/>
    <mergeCell ref="H28:I28"/>
    <mergeCell ref="J28:K28"/>
    <mergeCell ref="M28:O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BB00-08CF-4049-8702-EF22141DCD9C}">
  <sheetPr>
    <tabColor theme="4" tint="0.79998168889431442"/>
  </sheetPr>
  <dimension ref="A1:Z89"/>
  <sheetViews>
    <sheetView showGridLines="0" topLeftCell="A62" zoomScaleNormal="100" zoomScaleSheetLayoutView="88" workbookViewId="0">
      <selection activeCell="J86" sqref="J86"/>
    </sheetView>
  </sheetViews>
  <sheetFormatPr baseColWidth="10" defaultColWidth="11.453125" defaultRowHeight="15" x14ac:dyDescent="0.4"/>
  <cols>
    <col min="1" max="1" width="3.54296875" style="14" customWidth="1"/>
    <col min="2" max="2" width="45.90625" style="14" bestFit="1" customWidth="1"/>
    <col min="3" max="4" width="12.54296875" style="260" bestFit="1" customWidth="1"/>
    <col min="5" max="5" width="1.26953125" style="1" customWidth="1"/>
    <col min="6" max="6" width="10.1796875" style="260" bestFit="1" customWidth="1"/>
    <col min="7" max="7" width="9.54296875" style="260" bestFit="1" customWidth="1"/>
    <col min="8" max="8" width="1.54296875" style="1" customWidth="1"/>
    <col min="9" max="9" width="13.453125" style="14" customWidth="1"/>
    <col min="10" max="10" width="14" style="14" bestFit="1" customWidth="1"/>
    <col min="11" max="11" width="1.1796875" style="1" customWidth="1"/>
    <col min="12" max="14" width="11.453125" style="14"/>
    <col min="15" max="17" width="11.453125" style="1"/>
    <col min="18" max="18" width="2.1796875" style="1" customWidth="1"/>
    <col min="19" max="20" width="11.453125" style="1"/>
    <col min="21" max="21" width="1.453125" style="1" customWidth="1"/>
    <col min="22" max="23" width="11.453125" style="1"/>
    <col min="24" max="24" width="2.1796875" style="1" customWidth="1"/>
    <col min="25" max="26" width="11.453125" style="1"/>
    <col min="27" max="16384" width="11.453125" style="14"/>
  </cols>
  <sheetData>
    <row r="1" spans="1:26" ht="5.15" customHeight="1" x14ac:dyDescent="0.4">
      <c r="A1" s="212"/>
      <c r="B1" s="212"/>
      <c r="C1" s="213"/>
      <c r="D1" s="213"/>
      <c r="F1" s="213"/>
      <c r="G1" s="213"/>
    </row>
    <row r="2" spans="1:26" x14ac:dyDescent="0.4">
      <c r="A2" s="214"/>
      <c r="B2" s="169" t="s">
        <v>176</v>
      </c>
      <c r="C2" s="215"/>
      <c r="D2" s="215"/>
      <c r="F2" s="215"/>
      <c r="G2" s="215"/>
    </row>
    <row r="3" spans="1:26" ht="14.15" customHeight="1" x14ac:dyDescent="0.4">
      <c r="A3" s="212"/>
      <c r="B3" s="212"/>
      <c r="C3" s="213"/>
      <c r="D3" s="213"/>
      <c r="F3" s="213"/>
      <c r="G3" s="213"/>
    </row>
    <row r="4" spans="1:26" s="219" customFormat="1" ht="17.149999999999999" customHeight="1" x14ac:dyDescent="0.4">
      <c r="A4" s="554"/>
      <c r="B4" s="553" t="s">
        <v>88</v>
      </c>
      <c r="C4" s="216" t="s">
        <v>254</v>
      </c>
      <c r="D4" s="216" t="s">
        <v>103</v>
      </c>
      <c r="E4" s="217"/>
      <c r="F4" s="555" t="s">
        <v>259</v>
      </c>
      <c r="G4" s="551"/>
      <c r="H4" s="217"/>
      <c r="I4" s="216" t="s">
        <v>255</v>
      </c>
      <c r="J4" s="216" t="s">
        <v>256</v>
      </c>
      <c r="K4" s="217"/>
      <c r="L4" s="561" t="s">
        <v>258</v>
      </c>
      <c r="M4" s="562"/>
      <c r="O4" s="553"/>
      <c r="P4" s="216"/>
      <c r="Q4" s="216"/>
      <c r="R4" s="1"/>
      <c r="S4" s="551"/>
      <c r="T4" s="551"/>
      <c r="U4" s="1"/>
      <c r="V4" s="216"/>
      <c r="W4" s="216"/>
      <c r="X4" s="1"/>
      <c r="Y4" s="551"/>
      <c r="Z4" s="551"/>
    </row>
    <row r="5" spans="1:26" s="219" customFormat="1" ht="17.149999999999999" customHeight="1" x14ac:dyDescent="0.4">
      <c r="A5" s="554"/>
      <c r="B5" s="559"/>
      <c r="C5" s="556" t="s">
        <v>257</v>
      </c>
      <c r="D5" s="557"/>
      <c r="E5" s="217"/>
      <c r="F5" s="466" t="s">
        <v>141</v>
      </c>
      <c r="G5" s="466" t="s">
        <v>260</v>
      </c>
      <c r="H5" s="217"/>
      <c r="I5" s="556" t="s">
        <v>257</v>
      </c>
      <c r="J5" s="557"/>
      <c r="K5" s="217"/>
      <c r="L5" s="466" t="s">
        <v>141</v>
      </c>
      <c r="M5" s="466" t="s">
        <v>260</v>
      </c>
      <c r="O5" s="553"/>
      <c r="P5" s="551"/>
      <c r="Q5" s="551"/>
      <c r="R5" s="1"/>
      <c r="S5" s="218"/>
      <c r="T5" s="218"/>
      <c r="U5" s="1"/>
      <c r="V5" s="551"/>
      <c r="W5" s="551"/>
      <c r="X5" s="1"/>
      <c r="Y5" s="218"/>
      <c r="Z5" s="218"/>
    </row>
    <row r="6" spans="1:26" s="101" customFormat="1" ht="14.5" customHeight="1" x14ac:dyDescent="0.4">
      <c r="A6" s="221"/>
      <c r="B6" s="222" t="s">
        <v>2</v>
      </c>
      <c r="C6" s="223">
        <v>1249636.8570000001</v>
      </c>
      <c r="D6" s="223">
        <v>1244453.18</v>
      </c>
      <c r="E6" s="136">
        <v>0</v>
      </c>
      <c r="F6" s="224">
        <v>4.1654254923437772E-3</v>
      </c>
      <c r="G6" s="224">
        <v>4.1654254923437772E-3</v>
      </c>
      <c r="H6" s="136">
        <v>0</v>
      </c>
      <c r="I6" s="223">
        <v>2474182.1269999999</v>
      </c>
      <c r="J6" s="223">
        <v>2466509.4339999999</v>
      </c>
      <c r="K6" s="136">
        <v>0</v>
      </c>
      <c r="L6" s="224">
        <v>3.1107495046378553E-3</v>
      </c>
      <c r="M6" s="224">
        <v>3.1107495046378553E-3</v>
      </c>
      <c r="O6" s="222"/>
      <c r="P6" s="223"/>
      <c r="Q6" s="223"/>
      <c r="R6" s="1"/>
      <c r="S6" s="224"/>
      <c r="T6" s="224"/>
      <c r="U6" s="1"/>
      <c r="V6" s="223"/>
      <c r="W6" s="223"/>
      <c r="X6" s="1"/>
      <c r="Y6" s="224"/>
      <c r="Z6" s="224"/>
    </row>
    <row r="7" spans="1:26" s="101" customFormat="1" x14ac:dyDescent="0.4">
      <c r="A7" s="221"/>
      <c r="B7" s="222" t="s">
        <v>3</v>
      </c>
      <c r="C7" s="223">
        <v>622476.02500000002</v>
      </c>
      <c r="D7" s="223">
        <v>629189.50699999998</v>
      </c>
      <c r="E7" s="136">
        <v>0</v>
      </c>
      <c r="F7" s="224">
        <v>-1.0670047617307055E-2</v>
      </c>
      <c r="G7" s="224">
        <v>0.27285194075806518</v>
      </c>
      <c r="H7" s="136">
        <v>0</v>
      </c>
      <c r="I7" s="223">
        <v>1186896.8810000001</v>
      </c>
      <c r="J7" s="223">
        <v>1240748.9480000001</v>
      </c>
      <c r="K7" s="136">
        <v>0</v>
      </c>
      <c r="L7" s="224">
        <v>-4.3402871376039265E-2</v>
      </c>
      <c r="M7" s="224">
        <v>0.30523919902524499</v>
      </c>
      <c r="O7" s="222"/>
      <c r="P7" s="223"/>
      <c r="Q7" s="223"/>
      <c r="R7" s="1"/>
      <c r="S7" s="224"/>
      <c r="T7" s="224"/>
      <c r="U7" s="1"/>
      <c r="V7" s="223"/>
      <c r="W7" s="223"/>
      <c r="X7" s="1"/>
      <c r="Y7" s="224"/>
      <c r="Z7" s="224"/>
    </row>
    <row r="8" spans="1:26" s="101" customFormat="1" x14ac:dyDescent="0.4">
      <c r="A8" s="221"/>
      <c r="B8" s="222" t="s">
        <v>102</v>
      </c>
      <c r="C8" s="223">
        <v>505554.52100000001</v>
      </c>
      <c r="D8" s="223">
        <v>523148.82799999998</v>
      </c>
      <c r="E8" s="136">
        <v>0</v>
      </c>
      <c r="F8" s="224">
        <v>-3.3631551975874752E-2</v>
      </c>
      <c r="G8" s="224">
        <v>1.9152474074560999E-2</v>
      </c>
      <c r="H8" s="136">
        <v>0</v>
      </c>
      <c r="I8" s="223">
        <v>1010388.804</v>
      </c>
      <c r="J8" s="223">
        <v>1061366.7350000001</v>
      </c>
      <c r="K8" s="136">
        <v>0</v>
      </c>
      <c r="L8" s="224">
        <v>-4.8030458576601376E-2</v>
      </c>
      <c r="M8" s="224">
        <v>2.1606664260648278E-2</v>
      </c>
      <c r="O8" s="222"/>
      <c r="P8" s="223"/>
      <c r="Q8" s="223"/>
      <c r="R8" s="1"/>
      <c r="S8" s="224"/>
      <c r="T8" s="224"/>
      <c r="U8" s="1"/>
      <c r="V8" s="223"/>
      <c r="W8" s="223"/>
      <c r="X8" s="1"/>
      <c r="Y8" s="224"/>
      <c r="Z8" s="224"/>
    </row>
    <row r="9" spans="1:26" s="101" customFormat="1" x14ac:dyDescent="0.4">
      <c r="A9" s="221"/>
      <c r="B9" s="222" t="s">
        <v>4</v>
      </c>
      <c r="C9" s="223">
        <v>344095.59100000001</v>
      </c>
      <c r="D9" s="223">
        <v>393492.467</v>
      </c>
      <c r="E9" s="136">
        <v>0</v>
      </c>
      <c r="F9" s="224">
        <v>-0.12553448958401536</v>
      </c>
      <c r="G9" s="224">
        <v>-0.18098658029644044</v>
      </c>
      <c r="H9" s="136">
        <v>0</v>
      </c>
      <c r="I9" s="223">
        <v>665391.69700000004</v>
      </c>
      <c r="J9" s="223">
        <v>760143.42799999996</v>
      </c>
      <c r="K9" s="136">
        <v>0</v>
      </c>
      <c r="L9" s="224">
        <v>-0.12464980622051758</v>
      </c>
      <c r="M9" s="224">
        <v>-0.16275152412471672</v>
      </c>
      <c r="O9" s="222"/>
      <c r="P9" s="223"/>
      <c r="Q9" s="223"/>
      <c r="R9" s="1"/>
      <c r="S9" s="224"/>
      <c r="T9" s="224"/>
      <c r="U9" s="1"/>
      <c r="V9" s="223"/>
      <c r="W9" s="223"/>
      <c r="X9" s="1"/>
      <c r="Y9" s="224"/>
      <c r="Z9" s="224"/>
    </row>
    <row r="10" spans="1:26" s="101" customFormat="1" x14ac:dyDescent="0.4">
      <c r="A10" s="221"/>
      <c r="B10" s="222" t="s">
        <v>5</v>
      </c>
      <c r="C10" s="223">
        <v>337590.97200000001</v>
      </c>
      <c r="D10" s="223">
        <v>313792.00300000003</v>
      </c>
      <c r="E10" s="136">
        <v>0</v>
      </c>
      <c r="F10" s="224">
        <v>7.5843134217795871E-2</v>
      </c>
      <c r="G10" s="224">
        <v>6.2025171131058654E-2</v>
      </c>
      <c r="H10" s="136">
        <v>0</v>
      </c>
      <c r="I10" s="223">
        <v>677217.06099999999</v>
      </c>
      <c r="J10" s="223">
        <v>632859.49899999995</v>
      </c>
      <c r="K10" s="136">
        <v>0</v>
      </c>
      <c r="L10" s="224">
        <v>7.0090694806810516E-2</v>
      </c>
      <c r="M10" s="224">
        <v>6.0251836852030616E-2</v>
      </c>
      <c r="O10" s="222"/>
      <c r="P10" s="223"/>
      <c r="Q10" s="223"/>
      <c r="R10" s="1"/>
      <c r="S10" s="224"/>
      <c r="T10" s="224"/>
      <c r="U10" s="1"/>
      <c r="V10" s="223"/>
      <c r="W10" s="223"/>
      <c r="X10" s="1"/>
      <c r="Y10" s="224"/>
      <c r="Z10" s="224"/>
    </row>
    <row r="11" spans="1:26" s="101" customFormat="1" x14ac:dyDescent="0.4">
      <c r="A11" s="221"/>
      <c r="B11" s="222" t="s">
        <v>6</v>
      </c>
      <c r="C11" s="223">
        <v>235456.24299999999</v>
      </c>
      <c r="D11" s="223">
        <v>217232.454</v>
      </c>
      <c r="E11" s="136">
        <v>0</v>
      </c>
      <c r="F11" s="224">
        <v>8.3890729329053171E-2</v>
      </c>
      <c r="G11" s="224">
        <v>-1.6561432263845988E-2</v>
      </c>
      <c r="H11" s="136">
        <v>0</v>
      </c>
      <c r="I11" s="223">
        <v>464244.26299999998</v>
      </c>
      <c r="J11" s="223">
        <v>431321.76799999998</v>
      </c>
      <c r="K11" s="136">
        <v>0</v>
      </c>
      <c r="L11" s="224">
        <v>7.6329314777361379E-2</v>
      </c>
      <c r="M11" s="224">
        <v>2.8276712298260787E-3</v>
      </c>
      <c r="O11" s="222"/>
      <c r="P11" s="223"/>
      <c r="Q11" s="223"/>
      <c r="R11" s="1"/>
      <c r="S11" s="224"/>
      <c r="T11" s="224"/>
      <c r="U11" s="1"/>
      <c r="V11" s="223"/>
      <c r="W11" s="223"/>
      <c r="X11" s="1"/>
      <c r="Y11" s="224"/>
      <c r="Z11" s="224"/>
    </row>
    <row r="12" spans="1:26" s="101" customFormat="1" x14ac:dyDescent="0.4">
      <c r="A12" s="225"/>
      <c r="B12" s="226" t="s">
        <v>165</v>
      </c>
      <c r="C12" s="227">
        <v>3294810.2090000003</v>
      </c>
      <c r="D12" s="227">
        <v>3321308.4389999998</v>
      </c>
      <c r="E12" s="136">
        <v>0</v>
      </c>
      <c r="F12" s="228">
        <v>-7.9782502849924386E-3</v>
      </c>
      <c r="G12" s="229" t="s">
        <v>321</v>
      </c>
      <c r="H12" s="136">
        <v>0</v>
      </c>
      <c r="I12" s="227">
        <v>6478320.8329999996</v>
      </c>
      <c r="J12" s="227">
        <v>6592949.8120000008</v>
      </c>
      <c r="K12" s="136">
        <v>0</v>
      </c>
      <c r="L12" s="228">
        <v>-1.7386599666110336E-2</v>
      </c>
      <c r="M12" s="229" t="s">
        <v>321</v>
      </c>
      <c r="O12" s="230"/>
      <c r="P12" s="231"/>
      <c r="Q12" s="231"/>
      <c r="R12" s="1"/>
      <c r="S12" s="232"/>
      <c r="T12" s="232"/>
      <c r="U12" s="1"/>
      <c r="V12" s="231"/>
      <c r="W12" s="231"/>
      <c r="X12" s="1"/>
      <c r="Y12" s="232"/>
      <c r="Z12" s="232"/>
    </row>
    <row r="13" spans="1:26" s="101" customFormat="1" x14ac:dyDescent="0.4">
      <c r="A13" s="221"/>
      <c r="B13" s="222" t="s">
        <v>2</v>
      </c>
      <c r="C13" s="223">
        <v>332186.80099999998</v>
      </c>
      <c r="D13" s="223">
        <v>348137.766</v>
      </c>
      <c r="E13" s="136">
        <v>0</v>
      </c>
      <c r="F13" s="224">
        <v>-4.5817967936291115E-2</v>
      </c>
      <c r="G13" s="224">
        <v>-4.5817967936291115E-2</v>
      </c>
      <c r="H13" s="136">
        <v>0</v>
      </c>
      <c r="I13" s="223">
        <v>665747.58100000001</v>
      </c>
      <c r="J13" s="223">
        <v>685646.76500000001</v>
      </c>
      <c r="K13" s="136">
        <v>0</v>
      </c>
      <c r="L13" s="224">
        <v>-2.9022501112508037E-2</v>
      </c>
      <c r="M13" s="224">
        <v>-2.9022501112508037E-2</v>
      </c>
      <c r="O13" s="222"/>
      <c r="P13" s="223"/>
      <c r="Q13" s="223"/>
      <c r="R13" s="1"/>
      <c r="S13" s="224"/>
      <c r="T13" s="224"/>
      <c r="U13" s="1"/>
      <c r="V13" s="223"/>
      <c r="W13" s="223"/>
      <c r="X13" s="1"/>
      <c r="Y13" s="224"/>
      <c r="Z13" s="224"/>
    </row>
    <row r="14" spans="1:26" s="101" customFormat="1" x14ac:dyDescent="0.4">
      <c r="A14" s="221"/>
      <c r="B14" s="222" t="s">
        <v>3</v>
      </c>
      <c r="C14" s="223">
        <v>170523.06700000001</v>
      </c>
      <c r="D14" s="223">
        <v>173810.03599999999</v>
      </c>
      <c r="E14" s="136">
        <v>0</v>
      </c>
      <c r="F14" s="224">
        <v>-1.8911272764479348E-2</v>
      </c>
      <c r="G14" s="224">
        <v>0.26120887904132029</v>
      </c>
      <c r="H14" s="136">
        <v>0</v>
      </c>
      <c r="I14" s="223">
        <v>319568.60100000002</v>
      </c>
      <c r="J14" s="223">
        <v>340491.23300000001</v>
      </c>
      <c r="K14" s="136">
        <v>0</v>
      </c>
      <c r="L14" s="224">
        <v>-6.1448372152360209E-2</v>
      </c>
      <c r="M14" s="224">
        <v>0.27989819791899717</v>
      </c>
      <c r="O14" s="222"/>
      <c r="P14" s="223"/>
      <c r="Q14" s="223"/>
      <c r="R14" s="1"/>
      <c r="S14" s="224"/>
      <c r="T14" s="224"/>
      <c r="U14" s="1"/>
      <c r="V14" s="223"/>
      <c r="W14" s="223"/>
      <c r="X14" s="1"/>
      <c r="Y14" s="224"/>
      <c r="Z14" s="224"/>
    </row>
    <row r="15" spans="1:26" s="101" customFormat="1" x14ac:dyDescent="0.4">
      <c r="A15" s="221"/>
      <c r="B15" s="222" t="s">
        <v>102</v>
      </c>
      <c r="C15" s="223">
        <v>191997.785</v>
      </c>
      <c r="D15" s="223">
        <v>199284.57699999999</v>
      </c>
      <c r="E15" s="136">
        <v>0</v>
      </c>
      <c r="F15" s="224">
        <v>-3.6564756338369309E-2</v>
      </c>
      <c r="G15" s="224">
        <v>1.6214641674179298E-2</v>
      </c>
      <c r="H15" s="136">
        <v>0</v>
      </c>
      <c r="I15" s="223">
        <v>382931.80200000003</v>
      </c>
      <c r="J15" s="223">
        <v>403377.13699999999</v>
      </c>
      <c r="K15" s="136">
        <v>0</v>
      </c>
      <c r="L15" s="224">
        <v>-5.0685408578324931E-2</v>
      </c>
      <c r="M15" s="224">
        <v>1.8546930962136443E-2</v>
      </c>
      <c r="O15" s="222"/>
      <c r="P15" s="223"/>
      <c r="Q15" s="223"/>
      <c r="R15" s="1"/>
      <c r="S15" s="224"/>
      <c r="T15" s="224"/>
      <c r="U15" s="1"/>
      <c r="V15" s="223"/>
      <c r="W15" s="223"/>
      <c r="X15" s="1"/>
      <c r="Y15" s="224"/>
      <c r="Z15" s="224"/>
    </row>
    <row r="16" spans="1:26" s="101" customFormat="1" x14ac:dyDescent="0.4">
      <c r="A16" s="221"/>
      <c r="B16" s="222" t="s">
        <v>4</v>
      </c>
      <c r="C16" s="223">
        <v>76267.792000000001</v>
      </c>
      <c r="D16" s="223">
        <v>81780.297999999995</v>
      </c>
      <c r="E16" s="136">
        <v>0</v>
      </c>
      <c r="F16" s="224">
        <v>-6.7406284090576363E-2</v>
      </c>
      <c r="G16" s="224">
        <v>-0.12646661555946248</v>
      </c>
      <c r="H16" s="136">
        <v>0</v>
      </c>
      <c r="I16" s="223">
        <v>152281.861</v>
      </c>
      <c r="J16" s="223">
        <v>154978.50200000001</v>
      </c>
      <c r="K16" s="136">
        <v>0</v>
      </c>
      <c r="L16" s="224">
        <v>-1.7400097208321252E-2</v>
      </c>
      <c r="M16" s="224">
        <v>-5.939712635482175E-2</v>
      </c>
      <c r="O16" s="222"/>
      <c r="P16" s="223"/>
      <c r="Q16" s="223"/>
      <c r="R16" s="1"/>
      <c r="S16" s="224"/>
      <c r="T16" s="224"/>
      <c r="U16" s="1"/>
      <c r="V16" s="223"/>
      <c r="W16" s="223"/>
      <c r="X16" s="1"/>
      <c r="Y16" s="224"/>
      <c r="Z16" s="224"/>
    </row>
    <row r="17" spans="1:26" s="101" customFormat="1" x14ac:dyDescent="0.4">
      <c r="A17" s="221"/>
      <c r="B17" s="222" t="s">
        <v>5</v>
      </c>
      <c r="C17" s="223">
        <v>84302.498999999996</v>
      </c>
      <c r="D17" s="223">
        <v>77473.042000000001</v>
      </c>
      <c r="E17" s="136">
        <v>0</v>
      </c>
      <c r="F17" s="224">
        <v>8.8152689292876785E-2</v>
      </c>
      <c r="G17" s="224">
        <v>7.4125911130796363E-2</v>
      </c>
      <c r="H17" s="136">
        <v>0</v>
      </c>
      <c r="I17" s="223">
        <v>170464.52600000001</v>
      </c>
      <c r="J17" s="223">
        <v>156372.13099999999</v>
      </c>
      <c r="K17" s="136">
        <v>0</v>
      </c>
      <c r="L17" s="224">
        <v>9.0120886054817717E-2</v>
      </c>
      <c r="M17" s="224">
        <v>7.9970285513102146E-2</v>
      </c>
      <c r="O17" s="222"/>
      <c r="P17" s="223"/>
      <c r="Q17" s="223"/>
      <c r="R17" s="1"/>
      <c r="S17" s="224"/>
      <c r="T17" s="224"/>
      <c r="U17" s="1"/>
      <c r="V17" s="223"/>
      <c r="W17" s="223"/>
      <c r="X17" s="1"/>
      <c r="Y17" s="224"/>
      <c r="Z17" s="224"/>
    </row>
    <row r="18" spans="1:26" s="101" customFormat="1" x14ac:dyDescent="0.4">
      <c r="A18" s="221"/>
      <c r="B18" s="222" t="s">
        <v>6</v>
      </c>
      <c r="C18" s="223">
        <v>51510.983999999997</v>
      </c>
      <c r="D18" s="223">
        <v>44979.934000000001</v>
      </c>
      <c r="E18" s="136">
        <v>0</v>
      </c>
      <c r="F18" s="224">
        <v>0.14519919037675777</v>
      </c>
      <c r="G18" s="224">
        <v>3.8288451539026935E-2</v>
      </c>
      <c r="H18" s="136">
        <v>0</v>
      </c>
      <c r="I18" s="223">
        <v>102144.59600000001</v>
      </c>
      <c r="J18" s="223">
        <v>91018.93</v>
      </c>
      <c r="K18" s="136">
        <v>0</v>
      </c>
      <c r="L18" s="224">
        <v>0.12223463844279436</v>
      </c>
      <c r="M18" s="224">
        <v>4.5042998691731118E-2</v>
      </c>
      <c r="O18" s="222"/>
      <c r="P18" s="223"/>
      <c r="Q18" s="223"/>
      <c r="R18" s="1"/>
      <c r="S18" s="224"/>
      <c r="T18" s="224"/>
      <c r="U18" s="1"/>
      <c r="V18" s="223"/>
      <c r="W18" s="223"/>
      <c r="X18" s="1"/>
      <c r="Y18" s="224"/>
      <c r="Z18" s="224"/>
    </row>
    <row r="19" spans="1:26" s="101" customFormat="1" x14ac:dyDescent="0.4">
      <c r="A19" s="233"/>
      <c r="B19" s="234" t="s">
        <v>174</v>
      </c>
      <c r="C19" s="235">
        <v>906788.92800000007</v>
      </c>
      <c r="D19" s="235">
        <v>925465.65299999993</v>
      </c>
      <c r="E19" s="136">
        <v>0</v>
      </c>
      <c r="F19" s="236">
        <v>-2.0180894817065531E-2</v>
      </c>
      <c r="G19" s="237" t="s">
        <v>321</v>
      </c>
      <c r="H19" s="136">
        <v>0</v>
      </c>
      <c r="I19" s="235">
        <v>1793138.9670000002</v>
      </c>
      <c r="J19" s="235">
        <v>1831884.6980000001</v>
      </c>
      <c r="K19" s="136">
        <v>0</v>
      </c>
      <c r="L19" s="236">
        <v>-2.1150747665669933E-2</v>
      </c>
      <c r="M19" s="237" t="s">
        <v>321</v>
      </c>
      <c r="O19" s="238"/>
      <c r="P19" s="239"/>
      <c r="Q19" s="239"/>
      <c r="R19" s="1"/>
      <c r="S19" s="240"/>
      <c r="T19" s="240"/>
      <c r="U19" s="1"/>
      <c r="V19" s="239"/>
      <c r="W19" s="239"/>
      <c r="X19" s="1"/>
      <c r="Y19" s="240"/>
      <c r="Z19" s="240"/>
    </row>
    <row r="20" spans="1:26" s="101" customFormat="1" x14ac:dyDescent="0.4">
      <c r="A20" s="225"/>
      <c r="B20" s="234" t="s">
        <v>173</v>
      </c>
      <c r="C20" s="235">
        <v>-724750.39399999997</v>
      </c>
      <c r="D20" s="235">
        <v>-732124.64199999988</v>
      </c>
      <c r="E20" s="136">
        <v>0</v>
      </c>
      <c r="F20" s="236">
        <v>-1.0072394203062385E-2</v>
      </c>
      <c r="G20" s="237" t="s">
        <v>321</v>
      </c>
      <c r="H20" s="136">
        <v>0</v>
      </c>
      <c r="I20" s="235">
        <v>-1416604.7239999997</v>
      </c>
      <c r="J20" s="235">
        <v>-1441442.6059999999</v>
      </c>
      <c r="K20" s="136">
        <v>0</v>
      </c>
      <c r="L20" s="236">
        <v>-1.7231266716144389E-2</v>
      </c>
      <c r="M20" s="237" t="s">
        <v>321</v>
      </c>
      <c r="O20" s="238"/>
      <c r="P20" s="239"/>
      <c r="Q20" s="239"/>
      <c r="R20" s="1"/>
      <c r="S20" s="240"/>
      <c r="T20" s="240"/>
      <c r="U20" s="1"/>
      <c r="V20" s="239"/>
      <c r="W20" s="239"/>
      <c r="X20" s="1"/>
      <c r="Y20" s="240"/>
      <c r="Z20" s="240"/>
    </row>
    <row r="21" spans="1:26" s="101" customFormat="1" x14ac:dyDescent="0.4">
      <c r="A21" s="225"/>
      <c r="B21" s="241" t="s">
        <v>172</v>
      </c>
      <c r="C21" s="242">
        <v>185344.617</v>
      </c>
      <c r="D21" s="242">
        <v>196115.61199999996</v>
      </c>
      <c r="E21" s="136">
        <v>0</v>
      </c>
      <c r="F21" s="243">
        <v>-5.4921660188888777E-2</v>
      </c>
      <c r="G21" s="244" t="s">
        <v>321</v>
      </c>
      <c r="H21" s="136">
        <v>0</v>
      </c>
      <c r="I21" s="242">
        <v>381878.06200000003</v>
      </c>
      <c r="J21" s="242">
        <v>395423.337</v>
      </c>
      <c r="K21" s="136">
        <v>0</v>
      </c>
      <c r="L21" s="243">
        <v>-3.4255122883655065E-2</v>
      </c>
      <c r="M21" s="244" t="s">
        <v>321</v>
      </c>
      <c r="O21" s="238"/>
      <c r="P21" s="239"/>
      <c r="Q21" s="239"/>
      <c r="R21" s="1"/>
      <c r="S21" s="240"/>
      <c r="T21" s="240"/>
      <c r="U21" s="1"/>
      <c r="V21" s="239"/>
      <c r="W21" s="239"/>
      <c r="X21" s="1"/>
      <c r="Y21" s="240"/>
      <c r="Z21" s="240"/>
    </row>
    <row r="22" spans="1:26" s="101" customFormat="1" x14ac:dyDescent="0.4">
      <c r="A22" s="225"/>
      <c r="B22" s="245" t="s">
        <v>109</v>
      </c>
      <c r="C22" s="246">
        <v>270653.93799999997</v>
      </c>
      <c r="D22" s="246">
        <v>279999.56899999996</v>
      </c>
      <c r="E22" s="136">
        <v>0</v>
      </c>
      <c r="F22" s="247">
        <v>-3.3377304948637221E-2</v>
      </c>
      <c r="G22" s="247" t="s">
        <v>321</v>
      </c>
      <c r="H22" s="136">
        <v>0</v>
      </c>
      <c r="I22" s="246">
        <v>553768.31799999997</v>
      </c>
      <c r="J22" s="246">
        <v>561963.44900000002</v>
      </c>
      <c r="K22" s="136">
        <v>0</v>
      </c>
      <c r="L22" s="247">
        <v>-1.4583032071895596E-2</v>
      </c>
      <c r="M22" s="247" t="s">
        <v>321</v>
      </c>
      <c r="O22" s="192"/>
      <c r="P22" s="248"/>
      <c r="Q22" s="248"/>
      <c r="R22" s="1"/>
      <c r="S22" s="194"/>
      <c r="T22" s="194"/>
      <c r="U22" s="1"/>
      <c r="V22" s="248"/>
      <c r="W22" s="248"/>
      <c r="X22" s="1"/>
      <c r="Y22" s="194"/>
      <c r="Z22" s="194"/>
    </row>
    <row r="23" spans="1:26" s="101" customFormat="1" x14ac:dyDescent="0.4">
      <c r="A23" s="221"/>
      <c r="B23" s="245" t="s">
        <v>175</v>
      </c>
      <c r="C23" s="247">
        <v>8.2145532164702578E-2</v>
      </c>
      <c r="D23" s="247">
        <v>8.4303994688401773E-2</v>
      </c>
      <c r="E23" s="136">
        <v>0</v>
      </c>
      <c r="F23" s="558" t="s">
        <v>352</v>
      </c>
      <c r="G23" s="558"/>
      <c r="H23" s="136">
        <v>0</v>
      </c>
      <c r="I23" s="247">
        <v>8.548022431663968E-2</v>
      </c>
      <c r="J23" s="247">
        <v>8.5237028192927486E-2</v>
      </c>
      <c r="K23" s="136">
        <v>0</v>
      </c>
      <c r="L23" s="558" t="s">
        <v>353</v>
      </c>
      <c r="M23" s="558"/>
      <c r="O23" s="192"/>
      <c r="P23" s="194"/>
      <c r="Q23" s="194"/>
      <c r="R23" s="1"/>
      <c r="S23" s="552"/>
      <c r="T23" s="552"/>
      <c r="U23" s="1"/>
      <c r="V23" s="194"/>
      <c r="W23" s="194"/>
      <c r="X23" s="1"/>
      <c r="Y23" s="552"/>
      <c r="Z23" s="552"/>
    </row>
    <row r="24" spans="1:26" s="101" customFormat="1" ht="16" customHeight="1" x14ac:dyDescent="0.4">
      <c r="A24" s="221"/>
      <c r="B24" s="1"/>
      <c r="C24" s="1"/>
      <c r="D24" s="1"/>
      <c r="E24" s="1"/>
      <c r="F24" s="1"/>
      <c r="G24" s="1"/>
      <c r="H24" s="1"/>
      <c r="K24" s="1"/>
      <c r="O24" s="1"/>
      <c r="P24" s="1"/>
      <c r="Q24" s="1"/>
      <c r="R24" s="1"/>
      <c r="S24" s="1"/>
      <c r="T24" s="1"/>
      <c r="U24" s="1"/>
      <c r="X24" s="1"/>
    </row>
    <row r="25" spans="1:26" s="127" customFormat="1" ht="18" customHeight="1" x14ac:dyDescent="0.4">
      <c r="A25" s="124"/>
      <c r="B25" s="550" t="s">
        <v>8</v>
      </c>
      <c r="C25" s="216" t="str">
        <f>C4</f>
        <v>2T26</v>
      </c>
      <c r="D25" s="216" t="str">
        <f>D4</f>
        <v>2T25</v>
      </c>
      <c r="E25" s="217"/>
      <c r="F25" s="555" t="str">
        <f>F4</f>
        <v>Var. vs 2025</v>
      </c>
      <c r="G25" s="551"/>
      <c r="H25" s="217" t="e">
        <v>#REF!</v>
      </c>
      <c r="I25" s="216" t="str">
        <f>I4</f>
        <v>6M26</v>
      </c>
      <c r="J25" s="216" t="str">
        <f>J4</f>
        <v>6M25</v>
      </c>
      <c r="K25" s="217" t="e">
        <v>#REF!</v>
      </c>
      <c r="L25" s="561" t="str">
        <f>L4</f>
        <v>Var. Vs 2025</v>
      </c>
      <c r="M25" s="562"/>
      <c r="O25" s="550"/>
      <c r="P25" s="216"/>
      <c r="Q25" s="216"/>
      <c r="R25" s="1"/>
      <c r="S25" s="551"/>
      <c r="T25" s="551"/>
      <c r="U25" s="1"/>
      <c r="V25" s="216"/>
      <c r="W25" s="216"/>
      <c r="X25" s="1"/>
      <c r="Y25" s="551"/>
      <c r="Z25" s="551"/>
    </row>
    <row r="26" spans="1:26" s="249" customFormat="1" ht="17.149999999999999" customHeight="1" x14ac:dyDescent="0.4">
      <c r="A26" s="554"/>
      <c r="B26" s="560"/>
      <c r="C26" s="556" t="str">
        <f>C5</f>
        <v>CLP MM</v>
      </c>
      <c r="D26" s="557"/>
      <c r="E26" s="217"/>
      <c r="F26" s="220" t="str">
        <f>F5</f>
        <v>∆ %</v>
      </c>
      <c r="G26" s="220" t="str">
        <f>G5</f>
        <v>∆ ML %</v>
      </c>
      <c r="H26" s="217" t="e">
        <v>#REF!</v>
      </c>
      <c r="I26" s="556" t="str">
        <f>I5</f>
        <v>CLP MM</v>
      </c>
      <c r="J26" s="557"/>
      <c r="K26" s="217" t="e">
        <v>#REF!</v>
      </c>
      <c r="L26" s="220" t="str">
        <f>L5</f>
        <v>∆ %</v>
      </c>
      <c r="M26" s="220" t="str">
        <f>M5</f>
        <v>∆ ML %</v>
      </c>
      <c r="O26" s="550"/>
      <c r="P26" s="551"/>
      <c r="Q26" s="551"/>
      <c r="R26" s="1"/>
      <c r="S26" s="218"/>
      <c r="T26" s="218"/>
      <c r="U26" s="1"/>
      <c r="V26" s="551"/>
      <c r="W26" s="551"/>
      <c r="X26" s="1"/>
      <c r="Y26" s="218"/>
      <c r="Z26" s="218"/>
    </row>
    <row r="27" spans="1:26" s="101" customFormat="1" ht="16.5" customHeight="1" x14ac:dyDescent="0.4">
      <c r="A27" s="554"/>
      <c r="B27" s="222" t="s">
        <v>2</v>
      </c>
      <c r="C27" s="223">
        <v>201399.94699999999</v>
      </c>
      <c r="D27" s="223">
        <v>195202.247</v>
      </c>
      <c r="E27" s="217">
        <v>0</v>
      </c>
      <c r="F27" s="224">
        <v>3.1750146810553881E-2</v>
      </c>
      <c r="G27" s="224">
        <v>3.1750146810553881E-2</v>
      </c>
      <c r="H27" s="217">
        <v>0</v>
      </c>
      <c r="I27" s="223">
        <v>401285.78899999999</v>
      </c>
      <c r="J27" s="223">
        <v>404669.48800000001</v>
      </c>
      <c r="K27" s="217">
        <v>0</v>
      </c>
      <c r="L27" s="224">
        <v>-8.3616361014102747E-3</v>
      </c>
      <c r="M27" s="224">
        <v>-8.3616361014102747E-3</v>
      </c>
      <c r="O27" s="222"/>
      <c r="P27" s="223"/>
      <c r="Q27" s="223"/>
      <c r="R27" s="1"/>
      <c r="S27" s="224"/>
      <c r="T27" s="224"/>
      <c r="U27" s="1"/>
      <c r="V27" s="223"/>
      <c r="W27" s="223"/>
      <c r="X27" s="1"/>
      <c r="Y27" s="224"/>
      <c r="Z27" s="224"/>
    </row>
    <row r="28" spans="1:26" s="101" customFormat="1" x14ac:dyDescent="0.4">
      <c r="A28" s="221"/>
      <c r="B28" s="222" t="s">
        <v>3</v>
      </c>
      <c r="C28" s="223">
        <v>154550.391</v>
      </c>
      <c r="D28" s="223">
        <v>180648.753</v>
      </c>
      <c r="E28" s="217">
        <v>0</v>
      </c>
      <c r="F28" s="224">
        <v>-0.14447020290253532</v>
      </c>
      <c r="G28" s="224">
        <v>0.10051670543843505</v>
      </c>
      <c r="H28" s="217">
        <v>0</v>
      </c>
      <c r="I28" s="223">
        <v>305729.49900000001</v>
      </c>
      <c r="J28" s="223">
        <v>384564.74699999997</v>
      </c>
      <c r="K28" s="217">
        <v>0</v>
      </c>
      <c r="L28" s="224">
        <v>-0.20499863446921718</v>
      </c>
      <c r="M28" s="224">
        <v>9.2587190275023046E-2</v>
      </c>
      <c r="O28" s="222"/>
      <c r="P28" s="223"/>
      <c r="Q28" s="223"/>
      <c r="R28" s="1"/>
      <c r="S28" s="224"/>
      <c r="T28" s="224"/>
      <c r="U28" s="1"/>
      <c r="V28" s="223"/>
      <c r="W28" s="223"/>
      <c r="X28" s="1"/>
      <c r="Y28" s="224"/>
      <c r="Z28" s="224"/>
    </row>
    <row r="29" spans="1:26" s="101" customFormat="1" x14ac:dyDescent="0.4">
      <c r="A29" s="221"/>
      <c r="B29" s="222" t="s">
        <v>6</v>
      </c>
      <c r="C29" s="223">
        <v>22209.792000000001</v>
      </c>
      <c r="D29" s="223">
        <v>18777.573</v>
      </c>
      <c r="E29" s="217">
        <v>0</v>
      </c>
      <c r="F29" s="224">
        <v>0.18278288679799037</v>
      </c>
      <c r="G29" s="224">
        <v>7.368947785226565E-2</v>
      </c>
      <c r="H29" s="217">
        <v>0</v>
      </c>
      <c r="I29" s="223">
        <v>45892.69</v>
      </c>
      <c r="J29" s="223">
        <v>38969.097000000002</v>
      </c>
      <c r="K29" s="217">
        <v>0</v>
      </c>
      <c r="L29" s="224">
        <v>0.17766880767085769</v>
      </c>
      <c r="M29" s="224">
        <v>9.8946027930700842E-2</v>
      </c>
      <c r="O29" s="222"/>
      <c r="P29" s="223"/>
      <c r="Q29" s="223"/>
      <c r="R29" s="1"/>
      <c r="S29" s="224"/>
      <c r="T29" s="224"/>
      <c r="U29" s="1"/>
      <c r="V29" s="223"/>
      <c r="W29" s="223"/>
      <c r="X29" s="1"/>
      <c r="Y29" s="224"/>
      <c r="Z29" s="224"/>
    </row>
    <row r="30" spans="1:26" s="101" customFormat="1" x14ac:dyDescent="0.4">
      <c r="A30" s="221"/>
      <c r="B30" s="250" t="s">
        <v>165</v>
      </c>
      <c r="C30" s="227">
        <v>378160.13</v>
      </c>
      <c r="D30" s="227">
        <v>394628.57299999997</v>
      </c>
      <c r="E30" s="217">
        <v>0</v>
      </c>
      <c r="F30" s="228">
        <v>-4.1731501788645153E-2</v>
      </c>
      <c r="G30" s="229" t="s">
        <v>321</v>
      </c>
      <c r="H30" s="217">
        <v>0</v>
      </c>
      <c r="I30" s="227">
        <v>752907.97799999989</v>
      </c>
      <c r="J30" s="227">
        <v>828203.33199999994</v>
      </c>
      <c r="K30" s="217">
        <v>0</v>
      </c>
      <c r="L30" s="228">
        <v>-9.0914092096408106E-2</v>
      </c>
      <c r="M30" s="229" t="s">
        <v>321</v>
      </c>
      <c r="O30" s="230"/>
      <c r="P30" s="231"/>
      <c r="Q30" s="231"/>
      <c r="R30" s="1"/>
      <c r="S30" s="232"/>
      <c r="T30" s="232"/>
      <c r="U30" s="1"/>
      <c r="V30" s="231"/>
      <c r="W30" s="231"/>
      <c r="X30" s="1"/>
      <c r="Y30" s="232"/>
      <c r="Z30" s="232"/>
    </row>
    <row r="31" spans="1:26" s="101" customFormat="1" x14ac:dyDescent="0.4">
      <c r="A31" s="225"/>
      <c r="B31" s="222" t="s">
        <v>2</v>
      </c>
      <c r="C31" s="223">
        <v>46918.254999999997</v>
      </c>
      <c r="D31" s="223">
        <v>51735.044999999998</v>
      </c>
      <c r="E31" s="217">
        <v>0</v>
      </c>
      <c r="F31" s="224">
        <v>-9.3104973620879217E-2</v>
      </c>
      <c r="G31" s="224">
        <v>-9.3104973620879217E-2</v>
      </c>
      <c r="H31" s="217">
        <v>0</v>
      </c>
      <c r="I31" s="223">
        <v>99750.173999999999</v>
      </c>
      <c r="J31" s="223">
        <v>111592.59600000001</v>
      </c>
      <c r="K31" s="217">
        <v>0</v>
      </c>
      <c r="L31" s="224">
        <v>-0.10612193303577244</v>
      </c>
      <c r="M31" s="224">
        <v>-0.10612193303577244</v>
      </c>
      <c r="O31" s="222"/>
      <c r="P31" s="223"/>
      <c r="Q31" s="223"/>
      <c r="R31" s="1"/>
      <c r="S31" s="224"/>
      <c r="T31" s="224"/>
      <c r="U31" s="1"/>
      <c r="V31" s="223"/>
      <c r="W31" s="223"/>
      <c r="X31" s="1"/>
      <c r="Y31" s="224"/>
      <c r="Z31" s="224"/>
    </row>
    <row r="32" spans="1:26" s="101" customFormat="1" x14ac:dyDescent="0.4">
      <c r="A32" s="221"/>
      <c r="B32" s="222" t="s">
        <v>3</v>
      </c>
      <c r="C32" s="223">
        <v>59309.082999999999</v>
      </c>
      <c r="D32" s="223">
        <v>70687.106</v>
      </c>
      <c r="E32" s="217">
        <v>0</v>
      </c>
      <c r="F32" s="224">
        <v>-0.16096320310524526</v>
      </c>
      <c r="G32" s="224">
        <v>7.8516911742369633E-2</v>
      </c>
      <c r="H32" s="217">
        <v>0</v>
      </c>
      <c r="I32" s="223">
        <v>115599.31200000001</v>
      </c>
      <c r="J32" s="223">
        <v>148770.16699999999</v>
      </c>
      <c r="K32" s="217">
        <v>0</v>
      </c>
      <c r="L32" s="224">
        <v>-0.22296711544324599</v>
      </c>
      <c r="M32" s="224">
        <v>6.6068360218510591E-2</v>
      </c>
      <c r="O32" s="222"/>
      <c r="P32" s="223"/>
      <c r="Q32" s="223"/>
      <c r="R32" s="1"/>
      <c r="S32" s="224"/>
      <c r="T32" s="224"/>
      <c r="U32" s="1"/>
      <c r="V32" s="223"/>
      <c r="W32" s="223"/>
      <c r="X32" s="1"/>
      <c r="Y32" s="224"/>
      <c r="Z32" s="224"/>
    </row>
    <row r="33" spans="1:26" s="101" customFormat="1" x14ac:dyDescent="0.4">
      <c r="A33" s="221"/>
      <c r="B33" s="222" t="s">
        <v>6</v>
      </c>
      <c r="C33" s="223">
        <v>5059.5969999999998</v>
      </c>
      <c r="D33" s="223">
        <v>4204.54</v>
      </c>
      <c r="E33" s="217">
        <v>0</v>
      </c>
      <c r="F33" s="224">
        <v>0.20336517193319592</v>
      </c>
      <c r="G33" s="224">
        <v>9.0866799385019847E-2</v>
      </c>
      <c r="H33" s="217">
        <v>0</v>
      </c>
      <c r="I33" s="223">
        <v>10689.012000000001</v>
      </c>
      <c r="J33" s="223">
        <v>8947.893</v>
      </c>
      <c r="K33" s="217">
        <v>0</v>
      </c>
      <c r="L33" s="224">
        <v>0.19458424458137813</v>
      </c>
      <c r="M33" s="224">
        <v>0.11471784981952005</v>
      </c>
      <c r="O33" s="222"/>
      <c r="P33" s="223"/>
      <c r="Q33" s="223"/>
      <c r="R33" s="1"/>
      <c r="S33" s="224"/>
      <c r="T33" s="224"/>
      <c r="U33" s="1"/>
      <c r="V33" s="223"/>
      <c r="W33" s="223"/>
      <c r="X33" s="1"/>
      <c r="Y33" s="224"/>
      <c r="Z33" s="224"/>
    </row>
    <row r="34" spans="1:26" s="101" customFormat="1" x14ac:dyDescent="0.4">
      <c r="A34" s="221"/>
      <c r="B34" s="251" t="s">
        <v>174</v>
      </c>
      <c r="C34" s="235">
        <v>111286.93499999998</v>
      </c>
      <c r="D34" s="235">
        <v>126626.69099999999</v>
      </c>
      <c r="E34" s="217">
        <v>0</v>
      </c>
      <c r="F34" s="236">
        <v>-0.12114156880242577</v>
      </c>
      <c r="G34" s="237" t="s">
        <v>321</v>
      </c>
      <c r="H34" s="217">
        <v>0</v>
      </c>
      <c r="I34" s="235">
        <v>226038.49799999999</v>
      </c>
      <c r="J34" s="235">
        <v>269310.65599999996</v>
      </c>
      <c r="K34" s="217">
        <v>0</v>
      </c>
      <c r="L34" s="236">
        <v>-0.16067748169608254</v>
      </c>
      <c r="M34" s="237" t="s">
        <v>321</v>
      </c>
      <c r="O34" s="238"/>
      <c r="P34" s="239"/>
      <c r="Q34" s="239"/>
      <c r="R34" s="1"/>
      <c r="S34" s="240"/>
      <c r="T34" s="240"/>
      <c r="U34" s="1"/>
      <c r="V34" s="239"/>
      <c r="W34" s="239"/>
      <c r="X34" s="1"/>
      <c r="Y34" s="240"/>
      <c r="Z34" s="240"/>
    </row>
    <row r="35" spans="1:26" s="101" customFormat="1" x14ac:dyDescent="0.4">
      <c r="A35" s="225"/>
      <c r="B35" s="251" t="s">
        <v>173</v>
      </c>
      <c r="C35" s="235">
        <v>-106026.287</v>
      </c>
      <c r="D35" s="235">
        <v>-105958.034</v>
      </c>
      <c r="E35" s="217">
        <v>0</v>
      </c>
      <c r="F35" s="236">
        <v>6.4415124954098069E-4</v>
      </c>
      <c r="G35" s="237" t="s">
        <v>321</v>
      </c>
      <c r="H35" s="217">
        <v>0</v>
      </c>
      <c r="I35" s="235">
        <v>-201642.995</v>
      </c>
      <c r="J35" s="235">
        <v>-210416.014</v>
      </c>
      <c r="K35" s="217">
        <v>0</v>
      </c>
      <c r="L35" s="236">
        <v>-4.1693684968293288E-2</v>
      </c>
      <c r="M35" s="237" t="s">
        <v>321</v>
      </c>
      <c r="O35" s="238"/>
      <c r="P35" s="239"/>
      <c r="Q35" s="239"/>
      <c r="R35" s="1"/>
      <c r="S35" s="240"/>
      <c r="T35" s="240"/>
      <c r="U35" s="1"/>
      <c r="V35" s="239"/>
      <c r="W35" s="239"/>
      <c r="X35" s="1"/>
      <c r="Y35" s="240"/>
      <c r="Z35" s="240"/>
    </row>
    <row r="36" spans="1:26" s="101" customFormat="1" x14ac:dyDescent="0.4">
      <c r="A36" s="225"/>
      <c r="B36" s="252" t="s">
        <v>172</v>
      </c>
      <c r="C36" s="242">
        <v>5364.8809999999985</v>
      </c>
      <c r="D36" s="242">
        <v>20801.305</v>
      </c>
      <c r="E36" s="217">
        <v>0</v>
      </c>
      <c r="F36" s="243">
        <v>-0.74208921026829811</v>
      </c>
      <c r="G36" s="244" t="s">
        <v>321</v>
      </c>
      <c r="H36" s="217">
        <v>0</v>
      </c>
      <c r="I36" s="242">
        <v>24543</v>
      </c>
      <c r="J36" s="242">
        <v>59396.702999999994</v>
      </c>
      <c r="K36" s="217">
        <v>0</v>
      </c>
      <c r="L36" s="243">
        <v>-0.58679524686749018</v>
      </c>
      <c r="M36" s="244" t="s">
        <v>321</v>
      </c>
      <c r="O36" s="238"/>
      <c r="P36" s="239"/>
      <c r="Q36" s="239"/>
      <c r="R36" s="1"/>
      <c r="S36" s="240"/>
      <c r="T36" s="240"/>
      <c r="U36" s="1"/>
      <c r="V36" s="239"/>
      <c r="W36" s="239"/>
      <c r="X36" s="1"/>
      <c r="Y36" s="240"/>
      <c r="Z36" s="240"/>
    </row>
    <row r="37" spans="1:26" s="101" customFormat="1" x14ac:dyDescent="0.4">
      <c r="A37" s="225"/>
      <c r="B37" s="245" t="s">
        <v>109</v>
      </c>
      <c r="C37" s="246">
        <v>12530.820000000002</v>
      </c>
      <c r="D37" s="246">
        <v>27389.424000000003</v>
      </c>
      <c r="E37" s="217">
        <v>0</v>
      </c>
      <c r="F37" s="247">
        <v>-0.54249421236459738</v>
      </c>
      <c r="G37" s="247" t="s">
        <v>321</v>
      </c>
      <c r="H37" s="217">
        <v>0</v>
      </c>
      <c r="I37" s="246">
        <v>38669.893000000004</v>
      </c>
      <c r="J37" s="246">
        <v>72737.381999999998</v>
      </c>
      <c r="K37" s="217">
        <v>0</v>
      </c>
      <c r="L37" s="247">
        <v>-0.46836287014014333</v>
      </c>
      <c r="M37" s="247" t="s">
        <v>321</v>
      </c>
      <c r="O37" s="192"/>
      <c r="P37" s="248"/>
      <c r="Q37" s="248"/>
      <c r="R37" s="1"/>
      <c r="S37" s="194"/>
      <c r="T37" s="194"/>
      <c r="U37" s="1"/>
      <c r="V37" s="248"/>
      <c r="W37" s="248"/>
      <c r="X37" s="1"/>
      <c r="Y37" s="194"/>
      <c r="Z37" s="194"/>
    </row>
    <row r="38" spans="1:26" s="101" customFormat="1" x14ac:dyDescent="0.4">
      <c r="A38" s="225"/>
      <c r="B38" s="245" t="s">
        <v>169</v>
      </c>
      <c r="C38" s="247">
        <v>3.3136280125564799E-2</v>
      </c>
      <c r="D38" s="247">
        <v>6.9405577482094805E-2</v>
      </c>
      <c r="E38" s="217">
        <v>0</v>
      </c>
      <c r="F38" s="558" t="s">
        <v>354</v>
      </c>
      <c r="G38" s="558"/>
      <c r="H38" s="217">
        <v>0</v>
      </c>
      <c r="I38" s="247">
        <v>5.1360716222879507E-2</v>
      </c>
      <c r="J38" s="247">
        <v>8.7825512394823363E-2</v>
      </c>
      <c r="K38" s="217">
        <v>0</v>
      </c>
      <c r="L38" s="558" t="s">
        <v>355</v>
      </c>
      <c r="M38" s="558"/>
      <c r="O38" s="192"/>
      <c r="P38" s="194"/>
      <c r="Q38" s="194"/>
      <c r="R38" s="1"/>
      <c r="S38" s="552"/>
      <c r="T38" s="552"/>
      <c r="U38" s="1"/>
      <c r="V38" s="194"/>
      <c r="W38" s="194"/>
      <c r="X38" s="1"/>
      <c r="Y38" s="552"/>
      <c r="Z38" s="552"/>
    </row>
    <row r="39" spans="1:26" s="101" customFormat="1" ht="16" customHeight="1" x14ac:dyDescent="0.4">
      <c r="A39" s="221"/>
      <c r="B39" s="1"/>
      <c r="C39" s="1"/>
      <c r="D39" s="1"/>
      <c r="E39" s="1"/>
      <c r="F39" s="1"/>
      <c r="G39" s="1"/>
      <c r="H39" s="1"/>
      <c r="K39" s="1"/>
      <c r="O39" s="1"/>
      <c r="P39" s="1"/>
      <c r="Q39" s="1"/>
      <c r="R39" s="1"/>
      <c r="S39" s="1"/>
      <c r="T39" s="1"/>
      <c r="U39" s="1"/>
      <c r="X39" s="1"/>
    </row>
    <row r="40" spans="1:26" s="101" customFormat="1" ht="16" customHeight="1" x14ac:dyDescent="0.4">
      <c r="A40" s="221"/>
      <c r="B40" s="550" t="s">
        <v>11</v>
      </c>
      <c r="C40" s="216" t="str">
        <f>C25</f>
        <v>2T26</v>
      </c>
      <c r="D40" s="216" t="str">
        <f>D25</f>
        <v>2T25</v>
      </c>
      <c r="E40" s="217" t="e">
        <v>#REF!</v>
      </c>
      <c r="F40" s="555" t="str">
        <f>F25</f>
        <v>Var. vs 2025</v>
      </c>
      <c r="G40" s="551"/>
      <c r="H40" s="217" t="e">
        <v>#REF!</v>
      </c>
      <c r="I40" s="216" t="str">
        <f>I25</f>
        <v>6M26</v>
      </c>
      <c r="J40" s="216" t="str">
        <f>J25</f>
        <v>6M25</v>
      </c>
      <c r="K40" s="217" t="e">
        <v>#REF!</v>
      </c>
      <c r="L40" s="561" t="str">
        <f>L25</f>
        <v>Var. Vs 2025</v>
      </c>
      <c r="M40" s="562"/>
      <c r="O40" s="550"/>
      <c r="P40" s="216"/>
      <c r="Q40" s="216"/>
      <c r="R40" s="1"/>
      <c r="S40" s="551"/>
      <c r="T40" s="551"/>
      <c r="U40" s="1"/>
      <c r="V40" s="216"/>
      <c r="W40" s="216"/>
      <c r="X40" s="1"/>
      <c r="Y40" s="551"/>
      <c r="Z40" s="551"/>
    </row>
    <row r="41" spans="1:26" x14ac:dyDescent="0.4">
      <c r="A41" s="124"/>
      <c r="B41" s="560"/>
      <c r="C41" s="556" t="str">
        <f>C26</f>
        <v>CLP MM</v>
      </c>
      <c r="D41" s="557"/>
      <c r="E41" s="217" t="e">
        <v>#REF!</v>
      </c>
      <c r="F41" s="220" t="str">
        <f>F26</f>
        <v>∆ %</v>
      </c>
      <c r="G41" s="220" t="str">
        <f>G26</f>
        <v>∆ ML %</v>
      </c>
      <c r="H41" s="217" t="e">
        <v>#REF!</v>
      </c>
      <c r="I41" s="556" t="str">
        <f>I26</f>
        <v>CLP MM</v>
      </c>
      <c r="J41" s="557"/>
      <c r="K41" s="217" t="e">
        <v>#REF!</v>
      </c>
      <c r="L41" s="220" t="str">
        <f>L26</f>
        <v>∆ %</v>
      </c>
      <c r="M41" s="220" t="str">
        <f>M26</f>
        <v>∆ ML %</v>
      </c>
      <c r="O41" s="550"/>
      <c r="P41" s="551"/>
      <c r="Q41" s="551"/>
      <c r="S41" s="218"/>
      <c r="T41" s="218"/>
      <c r="V41" s="551"/>
      <c r="W41" s="551"/>
      <c r="Y41" s="218"/>
      <c r="Z41" s="218"/>
    </row>
    <row r="42" spans="1:26" s="249" customFormat="1" ht="17.149999999999999" customHeight="1" x14ac:dyDescent="0.4">
      <c r="A42" s="554"/>
      <c r="B42" s="222" t="s">
        <v>2</v>
      </c>
      <c r="C42" s="223">
        <v>293354.88099999999</v>
      </c>
      <c r="D42" s="223">
        <v>304066.739</v>
      </c>
      <c r="E42" s="217">
        <v>0</v>
      </c>
      <c r="F42" s="224">
        <v>-3.5228641038571484E-2</v>
      </c>
      <c r="G42" s="224">
        <v>-3.5228641038571484E-2</v>
      </c>
      <c r="H42" s="217">
        <v>0</v>
      </c>
      <c r="I42" s="223">
        <v>552941.60700000008</v>
      </c>
      <c r="J42" s="223">
        <v>600756.67799999996</v>
      </c>
      <c r="K42" s="217">
        <v>0</v>
      </c>
      <c r="L42" s="224">
        <v>-7.9591409885251263E-2</v>
      </c>
      <c r="M42" s="224">
        <v>-7.9591409885251263E-2</v>
      </c>
      <c r="O42" s="222"/>
      <c r="P42" s="223"/>
      <c r="Q42" s="223"/>
      <c r="R42" s="1"/>
      <c r="S42" s="224"/>
      <c r="T42" s="224"/>
      <c r="U42" s="1"/>
      <c r="V42" s="223"/>
      <c r="W42" s="223"/>
      <c r="X42" s="1"/>
      <c r="Y42" s="224"/>
      <c r="Z42" s="224"/>
    </row>
    <row r="43" spans="1:26" s="101" customFormat="1" ht="17.149999999999999" customHeight="1" x14ac:dyDescent="0.4">
      <c r="A43" s="554"/>
      <c r="B43" s="250" t="s">
        <v>165</v>
      </c>
      <c r="C43" s="227">
        <v>293354.88099999999</v>
      </c>
      <c r="D43" s="227">
        <v>304066.739</v>
      </c>
      <c r="E43" s="217">
        <v>0</v>
      </c>
      <c r="F43" s="228">
        <v>-3.5228641038571484E-2</v>
      </c>
      <c r="G43" s="228">
        <v>-3.5228641038571484E-2</v>
      </c>
      <c r="H43" s="217">
        <v>0</v>
      </c>
      <c r="I43" s="227">
        <v>552941.60700000008</v>
      </c>
      <c r="J43" s="227">
        <v>600756.67799999996</v>
      </c>
      <c r="K43" s="217">
        <v>0</v>
      </c>
      <c r="L43" s="228">
        <v>-7.9591409885251263E-2</v>
      </c>
      <c r="M43" s="228">
        <v>-7.9591409885251263E-2</v>
      </c>
      <c r="O43" s="230"/>
      <c r="P43" s="231"/>
      <c r="Q43" s="231"/>
      <c r="R43" s="1"/>
      <c r="S43" s="232"/>
      <c r="T43" s="232"/>
      <c r="U43" s="1"/>
      <c r="V43" s="231"/>
      <c r="W43" s="231"/>
      <c r="X43" s="1"/>
      <c r="Y43" s="232"/>
      <c r="Z43" s="232"/>
    </row>
    <row r="44" spans="1:26" s="101" customFormat="1" ht="16" customHeight="1" x14ac:dyDescent="0.4">
      <c r="A44" s="225"/>
      <c r="B44" s="222" t="s">
        <v>2</v>
      </c>
      <c r="C44" s="223">
        <v>80586.327999999994</v>
      </c>
      <c r="D44" s="223">
        <v>87585.236000000004</v>
      </c>
      <c r="E44" s="217">
        <v>0</v>
      </c>
      <c r="F44" s="224">
        <v>-7.9909677927910261E-2</v>
      </c>
      <c r="G44" s="224">
        <v>-7.9909677927910261E-2</v>
      </c>
      <c r="H44" s="217">
        <v>0</v>
      </c>
      <c r="I44" s="223">
        <v>151545.913</v>
      </c>
      <c r="J44" s="223">
        <v>168369.09399999998</v>
      </c>
      <c r="K44" s="217">
        <v>0</v>
      </c>
      <c r="L44" s="224">
        <v>-9.9918462470315217E-2</v>
      </c>
      <c r="M44" s="224">
        <v>-9.9918462470315217E-2</v>
      </c>
      <c r="O44" s="222"/>
      <c r="P44" s="223"/>
      <c r="Q44" s="223"/>
      <c r="R44" s="1"/>
      <c r="S44" s="224"/>
      <c r="T44" s="224"/>
      <c r="U44" s="1"/>
      <c r="V44" s="223"/>
      <c r="W44" s="223"/>
      <c r="X44" s="1"/>
      <c r="Y44" s="224"/>
      <c r="Z44" s="224"/>
    </row>
    <row r="45" spans="1:26" s="101" customFormat="1" ht="16" customHeight="1" x14ac:dyDescent="0.4">
      <c r="A45" s="221"/>
      <c r="B45" s="251" t="s">
        <v>174</v>
      </c>
      <c r="C45" s="235">
        <v>80586.327999999994</v>
      </c>
      <c r="D45" s="235">
        <v>87585.236000000004</v>
      </c>
      <c r="E45" s="217">
        <v>0</v>
      </c>
      <c r="F45" s="236">
        <v>-7.9909677927910261E-2</v>
      </c>
      <c r="G45" s="236">
        <v>-7.9909677927910261E-2</v>
      </c>
      <c r="H45" s="217">
        <v>0</v>
      </c>
      <c r="I45" s="235">
        <v>151545.913</v>
      </c>
      <c r="J45" s="235">
        <v>168369.09399999998</v>
      </c>
      <c r="K45" s="217">
        <v>0</v>
      </c>
      <c r="L45" s="236">
        <v>-9.9918462470315217E-2</v>
      </c>
      <c r="M45" s="236">
        <v>-9.9918462470315217E-2</v>
      </c>
      <c r="O45" s="238"/>
      <c r="P45" s="239"/>
      <c r="Q45" s="239"/>
      <c r="R45" s="1"/>
      <c r="S45" s="240"/>
      <c r="T45" s="240"/>
      <c r="U45" s="1"/>
      <c r="V45" s="239"/>
      <c r="W45" s="239"/>
      <c r="X45" s="1"/>
      <c r="Y45" s="240"/>
      <c r="Z45" s="240"/>
    </row>
    <row r="46" spans="1:26" s="101" customFormat="1" ht="16" customHeight="1" x14ac:dyDescent="0.4">
      <c r="A46" s="225"/>
      <c r="B46" s="251" t="s">
        <v>173</v>
      </c>
      <c r="C46" s="235">
        <v>-84953.051999999996</v>
      </c>
      <c r="D46" s="235">
        <v>-78781.892999999996</v>
      </c>
      <c r="E46" s="217">
        <v>0</v>
      </c>
      <c r="F46" s="236">
        <v>7.8332200014538778E-2</v>
      </c>
      <c r="G46" s="236">
        <v>7.8332200014538778E-2</v>
      </c>
      <c r="H46" s="217">
        <v>0</v>
      </c>
      <c r="I46" s="235">
        <v>-161521.27899999998</v>
      </c>
      <c r="J46" s="235">
        <v>-156928.72500000001</v>
      </c>
      <c r="K46" s="217">
        <v>0</v>
      </c>
      <c r="L46" s="236">
        <v>2.9265222157383697E-2</v>
      </c>
      <c r="M46" s="236">
        <v>2.9265222157383697E-2</v>
      </c>
      <c r="O46" s="238"/>
      <c r="P46" s="239"/>
      <c r="Q46" s="239"/>
      <c r="R46" s="1"/>
      <c r="S46" s="240"/>
      <c r="T46" s="240"/>
      <c r="U46" s="1"/>
      <c r="V46" s="239"/>
      <c r="W46" s="239"/>
      <c r="X46" s="1"/>
      <c r="Y46" s="240"/>
      <c r="Z46" s="240"/>
    </row>
    <row r="47" spans="1:26" s="101" customFormat="1" ht="16" customHeight="1" x14ac:dyDescent="0.4">
      <c r="A47" s="225"/>
      <c r="B47" s="252" t="s">
        <v>172</v>
      </c>
      <c r="C47" s="242">
        <v>1399.8619999999999</v>
      </c>
      <c r="D47" s="242">
        <v>13868.281999999999</v>
      </c>
      <c r="E47" s="217">
        <v>0</v>
      </c>
      <c r="F47" s="236">
        <v>-0.89906017198092747</v>
      </c>
      <c r="G47" s="236">
        <v>-0.89906017198092747</v>
      </c>
      <c r="H47" s="217">
        <v>0</v>
      </c>
      <c r="I47" s="242">
        <v>307.90599999999995</v>
      </c>
      <c r="J47" s="242">
        <v>20433.016</v>
      </c>
      <c r="K47" s="217">
        <v>0</v>
      </c>
      <c r="L47" s="236">
        <v>-0.98493095683965592</v>
      </c>
      <c r="M47" s="236">
        <v>-0.98493095683965592</v>
      </c>
      <c r="O47" s="238"/>
      <c r="P47" s="239"/>
      <c r="Q47" s="239"/>
      <c r="R47" s="1"/>
      <c r="S47" s="240"/>
      <c r="T47" s="240"/>
      <c r="U47" s="1"/>
      <c r="V47" s="239"/>
      <c r="W47" s="239"/>
      <c r="X47" s="1"/>
      <c r="Y47" s="240"/>
      <c r="Z47" s="240"/>
    </row>
    <row r="48" spans="1:26" s="101" customFormat="1" ht="16" customHeight="1" x14ac:dyDescent="0.4">
      <c r="A48" s="225"/>
      <c r="B48" s="245" t="s">
        <v>109</v>
      </c>
      <c r="C48" s="246">
        <v>14442.467000000001</v>
      </c>
      <c r="D48" s="246">
        <v>24719.895</v>
      </c>
      <c r="E48" s="217">
        <v>0</v>
      </c>
      <c r="F48" s="247">
        <v>-0.41575532582157004</v>
      </c>
      <c r="G48" s="247">
        <v>-0.41575532582157004</v>
      </c>
      <c r="H48" s="217">
        <v>0</v>
      </c>
      <c r="I48" s="246">
        <v>24890.696</v>
      </c>
      <c r="J48" s="246">
        <v>42393.339</v>
      </c>
      <c r="K48" s="217">
        <v>0</v>
      </c>
      <c r="L48" s="247">
        <v>-0.41286304435703924</v>
      </c>
      <c r="M48" s="247">
        <v>-0.41286304435703924</v>
      </c>
      <c r="O48" s="192"/>
      <c r="P48" s="248"/>
      <c r="Q48" s="248"/>
      <c r="R48" s="1"/>
      <c r="S48" s="194"/>
      <c r="T48" s="194"/>
      <c r="U48" s="1"/>
      <c r="V48" s="248"/>
      <c r="W48" s="248"/>
      <c r="X48" s="1"/>
      <c r="Y48" s="194"/>
      <c r="Z48" s="194"/>
    </row>
    <row r="49" spans="1:26" s="101" customFormat="1" ht="13.5" customHeight="1" x14ac:dyDescent="0.4">
      <c r="A49" s="225"/>
      <c r="B49" s="245" t="s">
        <v>169</v>
      </c>
      <c r="C49" s="247">
        <v>4.9232066467644699E-2</v>
      </c>
      <c r="D49" s="247">
        <v>8.129759631486691E-2</v>
      </c>
      <c r="E49" s="217">
        <v>0</v>
      </c>
      <c r="F49" s="558" t="s">
        <v>356</v>
      </c>
      <c r="G49" s="558"/>
      <c r="H49" s="217">
        <v>0</v>
      </c>
      <c r="I49" s="247">
        <v>4.501505346115145E-2</v>
      </c>
      <c r="J49" s="247">
        <v>7.0566571379835755E-2</v>
      </c>
      <c r="K49" s="217">
        <v>0</v>
      </c>
      <c r="L49" s="558" t="s">
        <v>357</v>
      </c>
      <c r="M49" s="558"/>
      <c r="O49" s="192"/>
      <c r="P49" s="194"/>
      <c r="Q49" s="194"/>
      <c r="R49" s="1"/>
      <c r="S49" s="552"/>
      <c r="T49" s="552"/>
      <c r="U49" s="1"/>
      <c r="V49" s="194"/>
      <c r="W49" s="194"/>
      <c r="X49" s="1"/>
      <c r="Y49" s="552"/>
      <c r="Z49" s="552"/>
    </row>
    <row r="50" spans="1:26" s="101" customFormat="1" ht="16" customHeight="1" x14ac:dyDescent="0.4">
      <c r="A50" s="225"/>
      <c r="B50" s="1"/>
      <c r="C50" s="1"/>
      <c r="D50" s="1"/>
      <c r="E50" s="1"/>
      <c r="F50" s="1"/>
      <c r="G50" s="1"/>
      <c r="H50" s="1"/>
      <c r="K50" s="1"/>
      <c r="O50" s="1"/>
      <c r="P50" s="1"/>
      <c r="Q50" s="1"/>
      <c r="R50" s="1"/>
      <c r="S50" s="1"/>
      <c r="T50" s="1"/>
      <c r="U50" s="1"/>
      <c r="X50" s="1"/>
    </row>
    <row r="51" spans="1:26" s="101" customFormat="1" ht="16" customHeight="1" x14ac:dyDescent="0.4">
      <c r="A51" s="225"/>
      <c r="B51" s="550" t="s">
        <v>28</v>
      </c>
      <c r="C51" s="216" t="str">
        <f>C40</f>
        <v>2T26</v>
      </c>
      <c r="D51" s="216" t="str">
        <f>D40</f>
        <v>2T25</v>
      </c>
      <c r="E51" s="217" t="e">
        <v>#REF!</v>
      </c>
      <c r="F51" s="555" t="str">
        <f>F40</f>
        <v>Var. vs 2025</v>
      </c>
      <c r="G51" s="551"/>
      <c r="H51" s="217" t="e">
        <v>#REF!</v>
      </c>
      <c r="I51" s="216" t="str">
        <f>I40</f>
        <v>6M26</v>
      </c>
      <c r="J51" s="216" t="str">
        <f>J40</f>
        <v>6M25</v>
      </c>
      <c r="K51" s="217" t="e">
        <v>#REF!</v>
      </c>
      <c r="L51" s="561" t="str">
        <f>L40</f>
        <v>Var. Vs 2025</v>
      </c>
      <c r="M51" s="562"/>
      <c r="O51" s="550"/>
      <c r="P51" s="216"/>
      <c r="Q51" s="216"/>
      <c r="R51" s="1"/>
      <c r="S51" s="551"/>
      <c r="T51" s="551"/>
      <c r="U51" s="1"/>
      <c r="V51" s="216"/>
      <c r="W51" s="216"/>
      <c r="X51" s="1"/>
      <c r="Y51" s="551"/>
      <c r="Z51" s="551"/>
    </row>
    <row r="52" spans="1:26" x14ac:dyDescent="0.4">
      <c r="A52" s="225"/>
      <c r="B52" s="560"/>
      <c r="C52" s="556" t="str">
        <f>C41</f>
        <v>CLP MM</v>
      </c>
      <c r="D52" s="557"/>
      <c r="E52" s="217" t="e">
        <v>#REF!</v>
      </c>
      <c r="F52" s="220" t="str">
        <f>F41</f>
        <v>∆ %</v>
      </c>
      <c r="G52" s="220" t="str">
        <f>G41</f>
        <v>∆ ML %</v>
      </c>
      <c r="H52" s="217" t="e">
        <v>#REF!</v>
      </c>
      <c r="I52" s="556" t="str">
        <f>I41</f>
        <v>CLP MM</v>
      </c>
      <c r="J52" s="557"/>
      <c r="K52" s="217" t="e">
        <v>#REF!</v>
      </c>
      <c r="L52" s="220" t="str">
        <f>L41</f>
        <v>∆ %</v>
      </c>
      <c r="M52" s="220" t="str">
        <f>M41</f>
        <v>∆ ML %</v>
      </c>
      <c r="O52" s="550"/>
      <c r="P52" s="551"/>
      <c r="Q52" s="551"/>
      <c r="S52" s="218"/>
      <c r="T52" s="218"/>
      <c r="V52" s="551"/>
      <c r="W52" s="551"/>
      <c r="Y52" s="218"/>
      <c r="Z52" s="218"/>
    </row>
    <row r="53" spans="1:26" s="249" customFormat="1" ht="17.149999999999999" customHeight="1" x14ac:dyDescent="0.4">
      <c r="A53" s="554"/>
      <c r="B53" s="222" t="s">
        <v>2</v>
      </c>
      <c r="C53" s="223">
        <v>70010.417000000001</v>
      </c>
      <c r="D53" s="223">
        <v>64505.595999999998</v>
      </c>
      <c r="E53" s="217">
        <v>0</v>
      </c>
      <c r="F53" s="224">
        <v>8.533865805999219E-2</v>
      </c>
      <c r="G53" s="224">
        <v>8.533865805999219E-2</v>
      </c>
      <c r="H53" s="217">
        <v>0</v>
      </c>
      <c r="I53" s="223">
        <v>136676.432</v>
      </c>
      <c r="J53" s="223">
        <v>128190.446</v>
      </c>
      <c r="K53" s="217">
        <v>0</v>
      </c>
      <c r="L53" s="224">
        <v>6.619827190553651E-2</v>
      </c>
      <c r="M53" s="224">
        <v>6.619827190553651E-2</v>
      </c>
      <c r="O53" s="222"/>
      <c r="P53" s="223"/>
      <c r="Q53" s="223"/>
      <c r="R53" s="1"/>
      <c r="S53" s="224"/>
      <c r="T53" s="224"/>
      <c r="U53" s="1"/>
      <c r="V53" s="223"/>
      <c r="W53" s="223"/>
      <c r="X53" s="1"/>
      <c r="Y53" s="224"/>
      <c r="Z53" s="224"/>
    </row>
    <row r="54" spans="1:26" s="101" customFormat="1" ht="17.149999999999999" customHeight="1" x14ac:dyDescent="0.4">
      <c r="A54" s="554"/>
      <c r="B54" s="222" t="s">
        <v>3</v>
      </c>
      <c r="C54" s="223">
        <v>24664.366000000002</v>
      </c>
      <c r="D54" s="223">
        <v>24093.039000000001</v>
      </c>
      <c r="E54" s="217">
        <v>0</v>
      </c>
      <c r="F54" s="224">
        <v>2.3713363847541302E-2</v>
      </c>
      <c r="G54" s="224">
        <v>0.3163642233350541</v>
      </c>
      <c r="H54" s="217">
        <v>0</v>
      </c>
      <c r="I54" s="223">
        <v>46157.567000000003</v>
      </c>
      <c r="J54" s="223">
        <v>45736.294999999998</v>
      </c>
      <c r="K54" s="217">
        <v>0</v>
      </c>
      <c r="L54" s="224">
        <v>9.2108903880387949E-3</v>
      </c>
      <c r="M54" s="224">
        <v>0.37612140069646882</v>
      </c>
      <c r="O54" s="222"/>
      <c r="P54" s="223"/>
      <c r="Q54" s="223"/>
      <c r="R54" s="1"/>
      <c r="S54" s="224"/>
      <c r="T54" s="224"/>
      <c r="U54" s="1"/>
      <c r="V54" s="223"/>
      <c r="W54" s="223"/>
      <c r="X54" s="1"/>
      <c r="Y54" s="224"/>
      <c r="Z54" s="224"/>
    </row>
    <row r="55" spans="1:26" s="101" customFormat="1" ht="16" customHeight="1" x14ac:dyDescent="0.4">
      <c r="A55" s="221"/>
      <c r="B55" s="222" t="s">
        <v>5</v>
      </c>
      <c r="C55" s="223">
        <v>8481.5419999999995</v>
      </c>
      <c r="D55" s="223">
        <v>7651.76</v>
      </c>
      <c r="E55" s="217">
        <v>0</v>
      </c>
      <c r="F55" s="224">
        <v>0.10844328625048338</v>
      </c>
      <c r="G55" s="224">
        <v>9.4444743196410164E-2</v>
      </c>
      <c r="H55" s="217">
        <v>0</v>
      </c>
      <c r="I55" s="223">
        <v>16802.884999999998</v>
      </c>
      <c r="J55" s="223">
        <v>15516.387000000001</v>
      </c>
      <c r="K55" s="217">
        <v>0</v>
      </c>
      <c r="L55" s="224">
        <v>8.2912214035393506E-2</v>
      </c>
      <c r="M55" s="224">
        <v>7.3735786761621069E-2</v>
      </c>
      <c r="O55" s="222"/>
      <c r="P55" s="223"/>
      <c r="Q55" s="223"/>
      <c r="R55" s="1"/>
      <c r="S55" s="224"/>
      <c r="T55" s="224"/>
      <c r="U55" s="1"/>
      <c r="V55" s="223"/>
      <c r="W55" s="223"/>
      <c r="X55" s="1"/>
      <c r="Y55" s="224"/>
      <c r="Z55" s="224"/>
    </row>
    <row r="56" spans="1:26" s="101" customFormat="1" ht="16" customHeight="1" x14ac:dyDescent="0.4">
      <c r="A56" s="221"/>
      <c r="B56" s="222" t="s">
        <v>6</v>
      </c>
      <c r="C56" s="223">
        <v>5857.6549999999997</v>
      </c>
      <c r="D56" s="223">
        <v>3177.357</v>
      </c>
      <c r="E56" s="217">
        <v>0</v>
      </c>
      <c r="F56" s="224">
        <v>0.84356211782308366</v>
      </c>
      <c r="G56" s="224">
        <v>0.65182082103074301</v>
      </c>
      <c r="H56" s="217">
        <v>0</v>
      </c>
      <c r="I56" s="223">
        <v>9781.0419999999995</v>
      </c>
      <c r="J56" s="223">
        <v>6424.9390000000003</v>
      </c>
      <c r="K56" s="217">
        <v>0</v>
      </c>
      <c r="L56" s="224">
        <v>0.5223556208082285</v>
      </c>
      <c r="M56" s="224">
        <v>0.4043960719870594</v>
      </c>
      <c r="O56" s="222"/>
      <c r="P56" s="223"/>
      <c r="Q56" s="223"/>
      <c r="R56" s="1"/>
      <c r="S56" s="224"/>
      <c r="T56" s="224"/>
      <c r="U56" s="1"/>
      <c r="V56" s="223"/>
      <c r="W56" s="223"/>
      <c r="X56" s="1"/>
      <c r="Y56" s="224"/>
      <c r="Z56" s="224"/>
    </row>
    <row r="57" spans="1:26" s="101" customFormat="1" ht="16" customHeight="1" x14ac:dyDescent="0.4">
      <c r="A57" s="221"/>
      <c r="B57" s="250" t="s">
        <v>165</v>
      </c>
      <c r="C57" s="227">
        <v>109013.98</v>
      </c>
      <c r="D57" s="227">
        <v>99427.751999999993</v>
      </c>
      <c r="E57" s="217">
        <v>0</v>
      </c>
      <c r="F57" s="228">
        <v>9.6414007228082577E-2</v>
      </c>
      <c r="G57" s="228" t="s">
        <v>321</v>
      </c>
      <c r="H57" s="217">
        <v>0</v>
      </c>
      <c r="I57" s="227">
        <v>209417.92600000001</v>
      </c>
      <c r="J57" s="227">
        <v>195868.06699999998</v>
      </c>
      <c r="K57" s="217">
        <v>0</v>
      </c>
      <c r="L57" s="228">
        <v>6.9178499627507106E-2</v>
      </c>
      <c r="M57" s="228" t="s">
        <v>321</v>
      </c>
      <c r="O57" s="230"/>
      <c r="P57" s="231"/>
      <c r="Q57" s="231"/>
      <c r="R57" s="1"/>
      <c r="S57" s="232"/>
      <c r="T57" s="232"/>
      <c r="U57" s="1"/>
      <c r="V57" s="231"/>
      <c r="W57" s="231"/>
      <c r="X57" s="1"/>
      <c r="Y57" s="232"/>
      <c r="Z57" s="232"/>
    </row>
    <row r="58" spans="1:26" s="101" customFormat="1" ht="16" customHeight="1" x14ac:dyDescent="0.4">
      <c r="A58" s="221"/>
      <c r="B58" s="222" t="s">
        <v>2</v>
      </c>
      <c r="C58" s="223">
        <v>66053.994000000006</v>
      </c>
      <c r="D58" s="223">
        <v>60485.417000000001</v>
      </c>
      <c r="E58" s="217">
        <v>0</v>
      </c>
      <c r="F58" s="224">
        <v>9.206478645918903E-2</v>
      </c>
      <c r="G58" s="224">
        <v>9.206478645918903E-2</v>
      </c>
      <c r="H58" s="217">
        <v>0</v>
      </c>
      <c r="I58" s="223">
        <v>128804.515</v>
      </c>
      <c r="J58" s="223">
        <v>120821.844</v>
      </c>
      <c r="K58" s="217">
        <v>0</v>
      </c>
      <c r="L58" s="224">
        <v>6.6069766324705403E-2</v>
      </c>
      <c r="M58" s="224">
        <v>6.6069766324705403E-2</v>
      </c>
      <c r="O58" s="222"/>
      <c r="P58" s="223"/>
      <c r="Q58" s="223"/>
      <c r="R58" s="1"/>
      <c r="S58" s="224"/>
      <c r="T58" s="224"/>
      <c r="U58" s="1"/>
      <c r="V58" s="223"/>
      <c r="W58" s="223"/>
      <c r="X58" s="1"/>
      <c r="Y58" s="224"/>
      <c r="Z58" s="224"/>
    </row>
    <row r="59" spans="1:26" s="101" customFormat="1" ht="16" customHeight="1" x14ac:dyDescent="0.4">
      <c r="A59" s="225"/>
      <c r="B59" s="222" t="s">
        <v>3</v>
      </c>
      <c r="C59" s="223">
        <v>19627.077000000001</v>
      </c>
      <c r="D59" s="223">
        <v>19367.95</v>
      </c>
      <c r="E59" s="217">
        <v>0</v>
      </c>
      <c r="F59" s="224">
        <v>1.3379165063932996E-2</v>
      </c>
      <c r="G59" s="224">
        <v>0.30374390045508659</v>
      </c>
      <c r="H59" s="217">
        <v>0</v>
      </c>
      <c r="I59" s="223">
        <v>36628.957000000002</v>
      </c>
      <c r="J59" s="223">
        <v>36731.417000000001</v>
      </c>
      <c r="K59" s="217">
        <v>0</v>
      </c>
      <c r="L59" s="224">
        <v>-2.7894377175811114E-3</v>
      </c>
      <c r="M59" s="224">
        <v>0.3602756503120117</v>
      </c>
      <c r="O59" s="222"/>
      <c r="P59" s="223"/>
      <c r="Q59" s="223"/>
      <c r="R59" s="1"/>
      <c r="S59" s="224"/>
      <c r="T59" s="224"/>
      <c r="U59" s="1"/>
      <c r="V59" s="223"/>
      <c r="W59" s="223"/>
      <c r="X59" s="1"/>
      <c r="Y59" s="224"/>
      <c r="Z59" s="224"/>
    </row>
    <row r="60" spans="1:26" s="101" customFormat="1" ht="16" customHeight="1" x14ac:dyDescent="0.4">
      <c r="A60" s="221"/>
      <c r="B60" s="222" t="s">
        <v>5</v>
      </c>
      <c r="C60" s="223">
        <v>6512.866</v>
      </c>
      <c r="D60" s="223">
        <v>6029.9629999999997</v>
      </c>
      <c r="E60" s="217">
        <v>0</v>
      </c>
      <c r="F60" s="224">
        <v>8.0083907645867924E-2</v>
      </c>
      <c r="G60" s="224">
        <v>6.6678367127595672E-2</v>
      </c>
      <c r="H60" s="217">
        <v>0</v>
      </c>
      <c r="I60" s="223">
        <v>13240.338</v>
      </c>
      <c r="J60" s="223">
        <v>12111.998</v>
      </c>
      <c r="K60" s="217">
        <v>0</v>
      </c>
      <c r="L60" s="224">
        <v>9.3158866109456007E-2</v>
      </c>
      <c r="M60" s="224">
        <v>8.3816192381404031E-2</v>
      </c>
      <c r="O60" s="222"/>
      <c r="P60" s="223"/>
      <c r="Q60" s="223"/>
      <c r="R60" s="1"/>
      <c r="S60" s="224"/>
      <c r="T60" s="224"/>
      <c r="U60" s="1"/>
      <c r="V60" s="223"/>
      <c r="W60" s="223"/>
      <c r="X60" s="1"/>
      <c r="Y60" s="224"/>
      <c r="Z60" s="224"/>
    </row>
    <row r="61" spans="1:26" s="101" customFormat="1" ht="16" customHeight="1" x14ac:dyDescent="0.4">
      <c r="A61" s="221"/>
      <c r="B61" s="222" t="s">
        <v>6</v>
      </c>
      <c r="C61" s="223">
        <v>5628.598</v>
      </c>
      <c r="D61" s="223">
        <v>3072.8040000000001</v>
      </c>
      <c r="E61" s="217">
        <v>0</v>
      </c>
      <c r="F61" s="224">
        <v>0.83174650905166736</v>
      </c>
      <c r="G61" s="224">
        <v>0.64125327913469854</v>
      </c>
      <c r="H61" s="217">
        <v>0</v>
      </c>
      <c r="I61" s="223">
        <v>9446.0660000000007</v>
      </c>
      <c r="J61" s="223">
        <v>6193.1570000000002</v>
      </c>
      <c r="K61" s="217">
        <v>0</v>
      </c>
      <c r="L61" s="224">
        <v>0.52524245711839712</v>
      </c>
      <c r="M61" s="224">
        <v>0.40732391008807989</v>
      </c>
      <c r="O61" s="222"/>
      <c r="P61" s="223"/>
      <c r="Q61" s="223"/>
      <c r="R61" s="1"/>
      <c r="S61" s="224"/>
      <c r="T61" s="224"/>
      <c r="U61" s="1"/>
      <c r="V61" s="223"/>
      <c r="W61" s="223"/>
      <c r="X61" s="1"/>
      <c r="Y61" s="224"/>
      <c r="Z61" s="224"/>
    </row>
    <row r="62" spans="1:26" s="101" customFormat="1" ht="16" customHeight="1" x14ac:dyDescent="0.4">
      <c r="A62" s="221"/>
      <c r="B62" s="251" t="s">
        <v>174</v>
      </c>
      <c r="C62" s="235">
        <v>97822.535000000003</v>
      </c>
      <c r="D62" s="235">
        <v>88956.134000000005</v>
      </c>
      <c r="E62" s="217">
        <v>0</v>
      </c>
      <c r="F62" s="236">
        <v>9.9671608930307132E-2</v>
      </c>
      <c r="G62" s="236" t="s">
        <v>321</v>
      </c>
      <c r="H62" s="217">
        <v>0</v>
      </c>
      <c r="I62" s="235">
        <v>188119.87599999999</v>
      </c>
      <c r="J62" s="235">
        <v>175858.416</v>
      </c>
      <c r="K62" s="217">
        <v>0</v>
      </c>
      <c r="L62" s="236">
        <v>6.9723475730612661E-2</v>
      </c>
      <c r="M62" s="236" t="s">
        <v>321</v>
      </c>
      <c r="O62" s="238"/>
      <c r="P62" s="239"/>
      <c r="Q62" s="239"/>
      <c r="R62" s="1"/>
      <c r="S62" s="240"/>
      <c r="T62" s="240"/>
      <c r="U62" s="1"/>
      <c r="V62" s="239"/>
      <c r="W62" s="239"/>
      <c r="X62" s="1"/>
      <c r="Y62" s="240"/>
      <c r="Z62" s="240"/>
    </row>
    <row r="63" spans="1:26" s="101" customFormat="1" ht="16" customHeight="1" x14ac:dyDescent="0.4">
      <c r="A63" s="221"/>
      <c r="B63" s="251" t="s">
        <v>173</v>
      </c>
      <c r="C63" s="235">
        <v>-18596.955999999998</v>
      </c>
      <c r="D63" s="235">
        <v>-16244.551000000001</v>
      </c>
      <c r="E63" s="217">
        <v>0</v>
      </c>
      <c r="F63" s="236">
        <v>0.14481194340182113</v>
      </c>
      <c r="G63" s="236" t="s">
        <v>321</v>
      </c>
      <c r="H63" s="217">
        <v>0</v>
      </c>
      <c r="I63" s="235">
        <v>-32425.723000000002</v>
      </c>
      <c r="J63" s="235">
        <v>-31306.569</v>
      </c>
      <c r="K63" s="217">
        <v>0</v>
      </c>
      <c r="L63" s="236">
        <v>3.5748216292881052E-2</v>
      </c>
      <c r="M63" s="236" t="s">
        <v>321</v>
      </c>
      <c r="O63" s="238"/>
      <c r="P63" s="239"/>
      <c r="Q63" s="239"/>
      <c r="R63" s="1"/>
      <c r="S63" s="240"/>
      <c r="T63" s="240"/>
      <c r="U63" s="1"/>
      <c r="V63" s="239"/>
      <c r="W63" s="239"/>
      <c r="X63" s="1"/>
      <c r="Y63" s="240"/>
      <c r="Z63" s="240"/>
    </row>
    <row r="64" spans="1:26" s="101" customFormat="1" ht="16" customHeight="1" x14ac:dyDescent="0.4">
      <c r="A64" s="225"/>
      <c r="B64" s="252" t="s">
        <v>172</v>
      </c>
      <c r="C64" s="242">
        <v>80447.011000000013</v>
      </c>
      <c r="D64" s="242">
        <v>96563.691000000006</v>
      </c>
      <c r="E64" s="217">
        <v>0</v>
      </c>
      <c r="F64" s="243">
        <v>-0.16690207088293663</v>
      </c>
      <c r="G64" s="243" t="s">
        <v>321</v>
      </c>
      <c r="H64" s="217">
        <v>0</v>
      </c>
      <c r="I64" s="242">
        <v>201106.66699999999</v>
      </c>
      <c r="J64" s="242">
        <v>181761.68299999999</v>
      </c>
      <c r="K64" s="217">
        <v>0</v>
      </c>
      <c r="L64" s="243">
        <v>0.10643048458128557</v>
      </c>
      <c r="M64" s="243" t="s">
        <v>321</v>
      </c>
      <c r="O64" s="238"/>
      <c r="P64" s="239"/>
      <c r="Q64" s="239"/>
      <c r="R64" s="1"/>
      <c r="S64" s="240"/>
      <c r="T64" s="240"/>
      <c r="U64" s="1"/>
      <c r="V64" s="239"/>
      <c r="W64" s="239"/>
      <c r="X64" s="1"/>
      <c r="Y64" s="240"/>
      <c r="Z64" s="240"/>
    </row>
    <row r="65" spans="1:26" s="101" customFormat="1" x14ac:dyDescent="0.4">
      <c r="A65" s="225"/>
      <c r="B65" s="245" t="s">
        <v>109</v>
      </c>
      <c r="C65" s="246">
        <v>85748.358000000007</v>
      </c>
      <c r="D65" s="246">
        <v>78775.906000000003</v>
      </c>
      <c r="E65" s="217">
        <v>0</v>
      </c>
      <c r="F65" s="247">
        <v>8.8509956331064066E-2</v>
      </c>
      <c r="G65" s="247" t="s">
        <v>321</v>
      </c>
      <c r="H65" s="217">
        <v>0</v>
      </c>
      <c r="I65" s="246">
        <v>164990.83900000001</v>
      </c>
      <c r="J65" s="246">
        <v>154787.52200000003</v>
      </c>
      <c r="K65" s="217">
        <v>0</v>
      </c>
      <c r="L65" s="247">
        <v>6.5918214001772002E-2</v>
      </c>
      <c r="M65" s="247" t="s">
        <v>321</v>
      </c>
      <c r="O65" s="192"/>
      <c r="P65" s="248"/>
      <c r="Q65" s="248"/>
      <c r="R65" s="1"/>
      <c r="S65" s="194"/>
      <c r="T65" s="194"/>
      <c r="U65" s="1"/>
      <c r="V65" s="248"/>
      <c r="W65" s="248"/>
      <c r="X65" s="1"/>
      <c r="Y65" s="194"/>
      <c r="Z65" s="194"/>
    </row>
    <row r="66" spans="1:26" s="101" customFormat="1" x14ac:dyDescent="0.4">
      <c r="A66" s="225"/>
      <c r="B66" s="245" t="s">
        <v>169</v>
      </c>
      <c r="C66" s="247">
        <v>0.78658129902238239</v>
      </c>
      <c r="D66" s="247">
        <v>0.79229294050618793</v>
      </c>
      <c r="E66" s="217">
        <v>0</v>
      </c>
      <c r="F66" s="558" t="s">
        <v>358</v>
      </c>
      <c r="G66" s="558"/>
      <c r="H66" s="217">
        <v>0</v>
      </c>
      <c r="I66" s="247">
        <v>0.78785442178431275</v>
      </c>
      <c r="J66" s="247">
        <v>0.7902642037101435</v>
      </c>
      <c r="K66" s="217">
        <v>0</v>
      </c>
      <c r="L66" s="558" t="s">
        <v>359</v>
      </c>
      <c r="M66" s="558"/>
      <c r="O66" s="192"/>
      <c r="P66" s="194"/>
      <c r="Q66" s="194"/>
      <c r="R66" s="1"/>
      <c r="S66" s="552"/>
      <c r="T66" s="552"/>
      <c r="U66" s="1"/>
      <c r="V66" s="194"/>
      <c r="W66" s="194"/>
      <c r="X66" s="1"/>
      <c r="Y66" s="552"/>
      <c r="Z66" s="552"/>
    </row>
    <row r="67" spans="1:26" s="101" customFormat="1" ht="16" customHeight="1" x14ac:dyDescent="0.4">
      <c r="A67" s="225"/>
      <c r="B67" s="253"/>
      <c r="C67" s="254"/>
      <c r="D67" s="254"/>
      <c r="E67" s="1"/>
      <c r="F67" s="255"/>
      <c r="G67" s="255"/>
      <c r="H67" s="1"/>
      <c r="I67" s="254"/>
      <c r="J67" s="254"/>
      <c r="K67" s="1"/>
      <c r="L67" s="255"/>
      <c r="M67" s="255"/>
      <c r="O67" s="256"/>
      <c r="P67" s="257"/>
      <c r="Q67" s="257"/>
      <c r="R67" s="1"/>
      <c r="S67" s="258"/>
      <c r="T67" s="258"/>
      <c r="U67" s="1"/>
      <c r="V67" s="257"/>
      <c r="W67" s="257"/>
      <c r="X67" s="1"/>
      <c r="Y67" s="258"/>
      <c r="Z67" s="258"/>
    </row>
    <row r="68" spans="1:26" s="101" customFormat="1" ht="16" customHeight="1" x14ac:dyDescent="0.4">
      <c r="A68" s="221"/>
      <c r="B68" s="550" t="s">
        <v>125</v>
      </c>
      <c r="C68" s="216" t="str">
        <f>C51</f>
        <v>2T26</v>
      </c>
      <c r="D68" s="216" t="str">
        <f>D51</f>
        <v>2T25</v>
      </c>
      <c r="E68" s="217" t="e">
        <v>#REF!</v>
      </c>
      <c r="F68" s="555" t="str">
        <f>F51</f>
        <v>Var. vs 2025</v>
      </c>
      <c r="G68" s="551"/>
      <c r="H68" s="217" t="e">
        <v>#REF!</v>
      </c>
      <c r="I68" s="216" t="str">
        <f>I51</f>
        <v>6M26</v>
      </c>
      <c r="J68" s="216" t="str">
        <f>J51</f>
        <v>6M25</v>
      </c>
      <c r="K68" s="217" t="e">
        <v>#REF!</v>
      </c>
      <c r="L68" s="561" t="str">
        <f>L51</f>
        <v>Var. Vs 2025</v>
      </c>
      <c r="M68" s="562"/>
      <c r="O68" s="550"/>
      <c r="P68" s="216"/>
      <c r="Q68" s="216"/>
      <c r="R68" s="1"/>
      <c r="S68" s="551"/>
      <c r="T68" s="551"/>
      <c r="U68" s="1"/>
      <c r="V68" s="216"/>
      <c r="W68" s="216"/>
      <c r="X68" s="1"/>
      <c r="Y68" s="551"/>
      <c r="Z68" s="551"/>
    </row>
    <row r="69" spans="1:26" ht="12.75" customHeight="1" x14ac:dyDescent="0.4">
      <c r="A69" s="253"/>
      <c r="B69" s="560"/>
      <c r="C69" s="556" t="str">
        <f>C52</f>
        <v>CLP MM</v>
      </c>
      <c r="D69" s="557"/>
      <c r="E69" s="217" t="e">
        <v>#REF!</v>
      </c>
      <c r="F69" s="220" t="str">
        <f>F52</f>
        <v>∆ %</v>
      </c>
      <c r="G69" s="220" t="str">
        <f>G52</f>
        <v>∆ ML %</v>
      </c>
      <c r="H69" s="217" t="e">
        <v>#REF!</v>
      </c>
      <c r="I69" s="556" t="str">
        <f>I52</f>
        <v>CLP MM</v>
      </c>
      <c r="J69" s="557"/>
      <c r="K69" s="217" t="e">
        <v>#REF!</v>
      </c>
      <c r="L69" s="220" t="str">
        <f>L52</f>
        <v>∆ %</v>
      </c>
      <c r="M69" s="220" t="str">
        <f>M52</f>
        <v>∆ ML %</v>
      </c>
      <c r="O69" s="550"/>
      <c r="P69" s="551"/>
      <c r="Q69" s="551"/>
      <c r="S69" s="218"/>
      <c r="T69" s="218"/>
      <c r="V69" s="551"/>
      <c r="W69" s="551"/>
      <c r="Y69" s="218"/>
      <c r="Z69" s="218"/>
    </row>
    <row r="70" spans="1:26" s="249" customFormat="1" ht="17.149999999999999" customHeight="1" x14ac:dyDescent="0.4">
      <c r="A70" s="554"/>
      <c r="B70" s="222" t="s">
        <v>3</v>
      </c>
      <c r="C70" s="223">
        <v>32994.18</v>
      </c>
      <c r="D70" s="223">
        <v>36556.896999999997</v>
      </c>
      <c r="E70" s="136">
        <v>0</v>
      </c>
      <c r="F70" s="224">
        <v>-9.7456767186777316E-2</v>
      </c>
      <c r="G70" s="224">
        <v>0.16052340927301212</v>
      </c>
      <c r="H70" s="136">
        <v>0</v>
      </c>
      <c r="I70" s="223">
        <v>65171.368999999999</v>
      </c>
      <c r="J70" s="223">
        <v>71886.096000000005</v>
      </c>
      <c r="K70" s="136">
        <v>0</v>
      </c>
      <c r="L70" s="224">
        <v>-9.3407868470142041E-2</v>
      </c>
      <c r="M70" s="224">
        <v>0.2420042197981529</v>
      </c>
      <c r="O70" s="222"/>
      <c r="P70" s="223"/>
      <c r="Q70" s="223"/>
      <c r="R70" s="1"/>
      <c r="S70" s="224"/>
      <c r="T70" s="224"/>
      <c r="U70" s="1"/>
      <c r="V70" s="223"/>
      <c r="W70" s="223"/>
      <c r="X70" s="1"/>
      <c r="Y70" s="224"/>
      <c r="Z70" s="224"/>
    </row>
    <row r="71" spans="1:26" s="101" customFormat="1" ht="17" customHeight="1" x14ac:dyDescent="0.4">
      <c r="A71" s="554"/>
      <c r="B71" s="222" t="s">
        <v>6</v>
      </c>
      <c r="C71" s="223">
        <v>965.05499999999995</v>
      </c>
      <c r="D71" s="223">
        <v>912.40800000000002</v>
      </c>
      <c r="E71" s="136">
        <v>0</v>
      </c>
      <c r="F71" s="224">
        <v>5.7701160007365138E-2</v>
      </c>
      <c r="G71" s="224">
        <v>-3.1880330638725973E-2</v>
      </c>
      <c r="H71" s="136">
        <v>0</v>
      </c>
      <c r="I71" s="223">
        <v>2002.7619999999999</v>
      </c>
      <c r="J71" s="223">
        <v>1497.1869999999999</v>
      </c>
      <c r="K71" s="136">
        <v>0</v>
      </c>
      <c r="L71" s="224">
        <v>0.33768326868988319</v>
      </c>
      <c r="M71" s="224">
        <v>0.24323127491165497</v>
      </c>
      <c r="O71" s="222"/>
      <c r="P71" s="223"/>
      <c r="Q71" s="223"/>
      <c r="R71" s="1"/>
      <c r="S71" s="224"/>
      <c r="T71" s="224"/>
      <c r="U71" s="1"/>
      <c r="V71" s="223"/>
      <c r="W71" s="223"/>
      <c r="X71" s="1"/>
      <c r="Y71" s="224"/>
      <c r="Z71" s="224"/>
    </row>
    <row r="72" spans="1:26" s="101" customFormat="1" ht="16" customHeight="1" x14ac:dyDescent="0.4">
      <c r="A72" s="221"/>
      <c r="B72" s="250" t="s">
        <v>165</v>
      </c>
      <c r="C72" s="227">
        <v>33959.235000000001</v>
      </c>
      <c r="D72" s="227">
        <v>37469.305</v>
      </c>
      <c r="E72" s="136">
        <v>0</v>
      </c>
      <c r="F72" s="228">
        <v>-9.3678545678923086E-2</v>
      </c>
      <c r="G72" s="228" t="s">
        <v>321</v>
      </c>
      <c r="H72" s="136">
        <v>0</v>
      </c>
      <c r="I72" s="227">
        <v>67174.130999999994</v>
      </c>
      <c r="J72" s="227">
        <v>73383.28300000001</v>
      </c>
      <c r="K72" s="136">
        <v>0</v>
      </c>
      <c r="L72" s="228">
        <v>-8.4612622196257092E-2</v>
      </c>
      <c r="M72" s="228" t="s">
        <v>322</v>
      </c>
      <c r="O72" s="222"/>
      <c r="P72" s="223"/>
      <c r="Q72" s="223"/>
      <c r="R72" s="1"/>
      <c r="S72" s="224"/>
      <c r="T72" s="224"/>
      <c r="U72" s="1"/>
      <c r="V72" s="223"/>
      <c r="W72" s="223"/>
      <c r="X72" s="1"/>
      <c r="Y72" s="224"/>
      <c r="Z72" s="224"/>
    </row>
    <row r="73" spans="1:26" s="101" customFormat="1" ht="16" customHeight="1" x14ac:dyDescent="0.4">
      <c r="A73" s="221"/>
      <c r="B73" s="222" t="s">
        <v>3</v>
      </c>
      <c r="C73" s="223">
        <v>5903.9570000000003</v>
      </c>
      <c r="D73" s="223">
        <v>16731.971000000001</v>
      </c>
      <c r="E73" s="136">
        <v>0</v>
      </c>
      <c r="F73" s="224">
        <v>-0.64714515701706632</v>
      </c>
      <c r="G73" s="224">
        <v>-0.54393950564669269</v>
      </c>
      <c r="H73" s="136">
        <v>0</v>
      </c>
      <c r="I73" s="223">
        <v>9485.4760000000006</v>
      </c>
      <c r="J73" s="223">
        <v>33496.616000000002</v>
      </c>
      <c r="K73" s="136">
        <v>0</v>
      </c>
      <c r="L73" s="224">
        <v>-0.71682285756865705</v>
      </c>
      <c r="M73" s="224">
        <v>-0.60995565123904782</v>
      </c>
      <c r="O73" s="230"/>
      <c r="P73" s="231"/>
      <c r="Q73" s="231"/>
      <c r="R73" s="1"/>
      <c r="S73" s="232"/>
      <c r="T73" s="232"/>
      <c r="U73" s="1"/>
      <c r="V73" s="231"/>
      <c r="W73" s="231"/>
      <c r="X73" s="1"/>
      <c r="Y73" s="232"/>
      <c r="Z73" s="232"/>
    </row>
    <row r="74" spans="1:26" s="101" customFormat="1" ht="16" customHeight="1" x14ac:dyDescent="0.4">
      <c r="A74" s="221"/>
      <c r="B74" s="222" t="s">
        <v>6</v>
      </c>
      <c r="C74" s="223">
        <v>965.05499999999995</v>
      </c>
      <c r="D74" s="223">
        <v>912.41899999999998</v>
      </c>
      <c r="E74" s="136">
        <v>0</v>
      </c>
      <c r="F74" s="224">
        <v>5.7688408505302879E-2</v>
      </c>
      <c r="G74" s="224">
        <v>-3.1892054397227421E-2</v>
      </c>
      <c r="H74" s="136">
        <v>0</v>
      </c>
      <c r="I74" s="223">
        <v>2002.7619999999999</v>
      </c>
      <c r="J74" s="223">
        <v>1497.1969999999999</v>
      </c>
      <c r="K74" s="136">
        <v>0</v>
      </c>
      <c r="L74" s="224">
        <v>0.33767433410566561</v>
      </c>
      <c r="M74" s="224">
        <v>0.24322293170443987</v>
      </c>
      <c r="O74" s="222"/>
      <c r="P74" s="223"/>
      <c r="Q74" s="223"/>
      <c r="R74" s="1"/>
      <c r="S74" s="224"/>
      <c r="T74" s="224"/>
      <c r="U74" s="1"/>
      <c r="V74" s="223"/>
      <c r="W74" s="223"/>
      <c r="X74" s="1"/>
      <c r="Y74" s="224"/>
      <c r="Z74" s="224"/>
    </row>
    <row r="75" spans="1:26" s="101" customFormat="1" ht="16" customHeight="1" x14ac:dyDescent="0.4">
      <c r="A75" s="221"/>
      <c r="B75" s="251" t="s">
        <v>174</v>
      </c>
      <c r="C75" s="235">
        <v>6869.0120000000006</v>
      </c>
      <c r="D75" s="235">
        <v>17644.390000000003</v>
      </c>
      <c r="E75" s="136">
        <v>0</v>
      </c>
      <c r="F75" s="236">
        <v>-0.61069711109310099</v>
      </c>
      <c r="G75" s="236" t="s">
        <v>321</v>
      </c>
      <c r="H75" s="136">
        <v>0</v>
      </c>
      <c r="I75" s="235">
        <v>11488.238000000001</v>
      </c>
      <c r="J75" s="235">
        <v>34993.813000000002</v>
      </c>
      <c r="K75" s="136">
        <v>0</v>
      </c>
      <c r="L75" s="236">
        <v>-0.6717065956773558</v>
      </c>
      <c r="M75" s="236" t="s">
        <v>321</v>
      </c>
      <c r="O75" s="222"/>
      <c r="P75" s="223"/>
      <c r="Q75" s="223"/>
      <c r="R75" s="1"/>
      <c r="S75" s="224"/>
      <c r="T75" s="224"/>
      <c r="U75" s="1"/>
      <c r="V75" s="223"/>
      <c r="W75" s="223"/>
      <c r="X75" s="1"/>
      <c r="Y75" s="224"/>
      <c r="Z75" s="224"/>
    </row>
    <row r="76" spans="1:26" s="101" customFormat="1" ht="16" customHeight="1" x14ac:dyDescent="0.4">
      <c r="A76" s="225"/>
      <c r="B76" s="251" t="s">
        <v>173</v>
      </c>
      <c r="C76" s="235">
        <v>-5909.7829999999994</v>
      </c>
      <c r="D76" s="235">
        <v>-7202.732</v>
      </c>
      <c r="E76" s="136">
        <v>0</v>
      </c>
      <c r="F76" s="236">
        <v>-0.17950813663482146</v>
      </c>
      <c r="G76" s="236" t="s">
        <v>321</v>
      </c>
      <c r="H76" s="136">
        <v>0</v>
      </c>
      <c r="I76" s="235">
        <v>-11281.98</v>
      </c>
      <c r="J76" s="235">
        <v>-14522.601000000001</v>
      </c>
      <c r="K76" s="136">
        <v>0</v>
      </c>
      <c r="L76" s="236">
        <v>-0.22314329230693597</v>
      </c>
      <c r="M76" s="236" t="s">
        <v>321</v>
      </c>
      <c r="O76" s="222"/>
      <c r="P76" s="223"/>
      <c r="Q76" s="223"/>
      <c r="R76" s="1"/>
      <c r="S76" s="224"/>
      <c r="T76" s="224"/>
      <c r="U76" s="1"/>
      <c r="V76" s="223"/>
      <c r="W76" s="223"/>
      <c r="X76" s="1"/>
      <c r="Y76" s="224"/>
      <c r="Z76" s="224"/>
    </row>
    <row r="77" spans="1:26" s="101" customFormat="1" ht="16" customHeight="1" x14ac:dyDescent="0.4">
      <c r="A77" s="221"/>
      <c r="B77" s="251" t="s">
        <v>172</v>
      </c>
      <c r="C77" s="235">
        <v>959.22899999999993</v>
      </c>
      <c r="D77" s="235">
        <v>10438.121000000001</v>
      </c>
      <c r="E77" s="136">
        <v>0</v>
      </c>
      <c r="F77" s="236">
        <v>-0.90810328793850925</v>
      </c>
      <c r="G77" s="236" t="s">
        <v>321</v>
      </c>
      <c r="H77" s="136">
        <v>0</v>
      </c>
      <c r="I77" s="235">
        <v>206.25800000000004</v>
      </c>
      <c r="J77" s="235">
        <v>20467.674999999999</v>
      </c>
      <c r="K77" s="136">
        <v>0</v>
      </c>
      <c r="L77" s="236">
        <v>-0.98992274403419045</v>
      </c>
      <c r="M77" s="236" t="s">
        <v>321</v>
      </c>
      <c r="O77" s="238"/>
      <c r="P77" s="239"/>
      <c r="Q77" s="239"/>
      <c r="R77" s="1"/>
      <c r="S77" s="240"/>
      <c r="T77" s="240"/>
      <c r="U77" s="1"/>
      <c r="V77" s="239"/>
      <c r="W77" s="239"/>
      <c r="X77" s="1"/>
      <c r="Y77" s="240"/>
      <c r="Z77" s="240"/>
    </row>
    <row r="78" spans="1:26" s="101" customFormat="1" ht="16" customHeight="1" x14ac:dyDescent="0.4">
      <c r="A78" s="221"/>
      <c r="B78" s="251" t="s">
        <v>171</v>
      </c>
      <c r="C78" s="235">
        <v>-4080.64</v>
      </c>
      <c r="D78" s="235">
        <v>-441.94499999999999</v>
      </c>
      <c r="E78" s="136">
        <v>0</v>
      </c>
      <c r="F78" s="236">
        <v>8.2333661428458296</v>
      </c>
      <c r="G78" s="236" t="s">
        <v>321</v>
      </c>
      <c r="H78" s="136">
        <v>0</v>
      </c>
      <c r="I78" s="235">
        <v>-8684.6869999999999</v>
      </c>
      <c r="J78" s="235">
        <v>-5875.8760000000002</v>
      </c>
      <c r="K78" s="136">
        <v>0</v>
      </c>
      <c r="L78" s="236" t="s">
        <v>321</v>
      </c>
      <c r="M78" s="236" t="s">
        <v>321</v>
      </c>
      <c r="O78" s="238"/>
      <c r="P78" s="239"/>
      <c r="Q78" s="239"/>
      <c r="R78" s="1"/>
      <c r="S78" s="240"/>
      <c r="T78" s="240"/>
      <c r="U78" s="1"/>
      <c r="V78" s="239"/>
      <c r="W78" s="239"/>
      <c r="X78" s="1"/>
      <c r="Y78" s="240"/>
      <c r="Z78" s="240"/>
    </row>
    <row r="79" spans="1:26" s="101" customFormat="1" ht="16" customHeight="1" x14ac:dyDescent="0.4">
      <c r="A79" s="221"/>
      <c r="B79" s="252" t="s">
        <v>170</v>
      </c>
      <c r="C79" s="235">
        <v>558.46900000000005</v>
      </c>
      <c r="D79" s="235">
        <v>507.68599999999998</v>
      </c>
      <c r="E79" s="136">
        <v>0</v>
      </c>
      <c r="F79" s="236">
        <v>0.10002836398876491</v>
      </c>
      <c r="G79" s="236" t="s">
        <v>321</v>
      </c>
      <c r="H79" s="136">
        <v>0</v>
      </c>
      <c r="I79" s="235">
        <v>1108.664</v>
      </c>
      <c r="J79" s="235">
        <v>1002.58</v>
      </c>
      <c r="K79" s="136">
        <v>0</v>
      </c>
      <c r="L79" s="236">
        <v>0.10581100760039086</v>
      </c>
      <c r="M79" s="236" t="s">
        <v>321</v>
      </c>
      <c r="O79" s="238"/>
      <c r="P79" s="239"/>
      <c r="Q79" s="239"/>
      <c r="R79" s="1"/>
      <c r="S79" s="240"/>
      <c r="T79" s="240"/>
      <c r="U79" s="1"/>
      <c r="V79" s="239"/>
      <c r="W79" s="239"/>
      <c r="X79" s="1"/>
      <c r="Y79" s="240"/>
      <c r="Z79" s="240"/>
    </row>
    <row r="80" spans="1:26" s="101" customFormat="1" ht="16" customHeight="1" x14ac:dyDescent="0.4">
      <c r="A80" s="221"/>
      <c r="B80" s="251" t="s">
        <v>109</v>
      </c>
      <c r="C80" s="235">
        <v>-2562.9419999999991</v>
      </c>
      <c r="D80" s="235">
        <v>10503.862000000001</v>
      </c>
      <c r="E80" s="136">
        <v>0</v>
      </c>
      <c r="F80" s="236">
        <v>-1.24399996877339</v>
      </c>
      <c r="G80" s="236" t="s">
        <v>321</v>
      </c>
      <c r="H80" s="136">
        <v>0</v>
      </c>
      <c r="I80" s="235">
        <v>-7369.7649999999994</v>
      </c>
      <c r="J80" s="235">
        <v>15594.378999999999</v>
      </c>
      <c r="K80" s="136">
        <v>0</v>
      </c>
      <c r="L80" s="236">
        <v>-1.472591117607184</v>
      </c>
      <c r="M80" s="236" t="s">
        <v>321</v>
      </c>
      <c r="O80" s="238"/>
      <c r="P80" s="239"/>
      <c r="Q80" s="239"/>
      <c r="R80" s="1"/>
      <c r="S80" s="240"/>
      <c r="T80" s="240"/>
      <c r="U80" s="1"/>
      <c r="V80" s="239"/>
      <c r="W80" s="239"/>
      <c r="X80" s="1"/>
      <c r="Y80" s="240"/>
      <c r="Z80" s="240"/>
    </row>
    <row r="81" spans="1:26" s="101" customFormat="1" ht="16" customHeight="1" x14ac:dyDescent="0.4">
      <c r="A81" s="221"/>
      <c r="B81" s="251" t="s">
        <v>169</v>
      </c>
      <c r="C81" s="236">
        <v>-7.5471134729625064E-2</v>
      </c>
      <c r="D81" s="236">
        <v>0.28033244811986774</v>
      </c>
      <c r="E81" s="136">
        <v>0</v>
      </c>
      <c r="F81" s="236" t="s">
        <v>360</v>
      </c>
      <c r="G81" s="236">
        <v>0</v>
      </c>
      <c r="H81" s="136">
        <v>0</v>
      </c>
      <c r="I81" s="236">
        <v>-0.10971135599804038</v>
      </c>
      <c r="J81" s="236">
        <v>0.21250587821207176</v>
      </c>
      <c r="K81" s="136">
        <v>0</v>
      </c>
      <c r="L81" s="236" t="s">
        <v>361</v>
      </c>
      <c r="M81" s="236">
        <v>0</v>
      </c>
      <c r="O81" s="238"/>
      <c r="P81" s="239"/>
      <c r="Q81" s="239"/>
      <c r="R81" s="1"/>
      <c r="S81" s="240"/>
      <c r="T81" s="240"/>
      <c r="U81" s="1"/>
      <c r="V81" s="239"/>
      <c r="W81" s="239"/>
      <c r="X81" s="1"/>
      <c r="Y81" s="240"/>
      <c r="Z81" s="240"/>
    </row>
    <row r="82" spans="1:26" s="101" customFormat="1" ht="16" customHeight="1" x14ac:dyDescent="0.4">
      <c r="A82" s="225"/>
      <c r="B82" s="1"/>
      <c r="C82" s="1"/>
      <c r="D82" s="1"/>
      <c r="E82" s="1"/>
      <c r="F82" s="1"/>
      <c r="G82" s="1"/>
      <c r="H82" s="1"/>
      <c r="K82" s="1"/>
    </row>
    <row r="83" spans="1:26" s="101" customFormat="1" ht="16" customHeight="1" x14ac:dyDescent="0.4">
      <c r="A83" s="221"/>
      <c r="B83" s="1"/>
      <c r="C83" s="1"/>
      <c r="D83" s="1"/>
      <c r="E83" s="1"/>
      <c r="F83" s="1"/>
      <c r="G83" s="1"/>
      <c r="H83" s="1"/>
      <c r="K83" s="1"/>
    </row>
    <row r="84" spans="1:26" s="101" customFormat="1" ht="16" customHeight="1" x14ac:dyDescent="0.4">
      <c r="A84" s="221"/>
      <c r="B84" s="1"/>
      <c r="C84" s="1"/>
      <c r="D84" s="1"/>
      <c r="E84" s="1"/>
      <c r="F84" s="1"/>
      <c r="G84" s="1"/>
      <c r="H84" s="1"/>
      <c r="K84" s="1"/>
    </row>
    <row r="85" spans="1:26" s="101" customFormat="1" ht="16" customHeight="1" x14ac:dyDescent="0.4">
      <c r="A85" s="225"/>
      <c r="B85" s="1"/>
      <c r="C85" s="1"/>
      <c r="D85" s="1"/>
      <c r="E85" s="1"/>
      <c r="F85" s="1"/>
      <c r="G85" s="1"/>
      <c r="H85" s="1"/>
      <c r="K85" s="1"/>
    </row>
    <row r="86" spans="1:26" s="101" customFormat="1" ht="16" customHeight="1" x14ac:dyDescent="0.4">
      <c r="A86" s="221"/>
      <c r="B86" s="1"/>
      <c r="C86" s="1"/>
      <c r="D86" s="1"/>
      <c r="E86" s="1"/>
      <c r="F86" s="1"/>
      <c r="G86" s="1"/>
      <c r="H86" s="1"/>
      <c r="K86" s="1"/>
    </row>
    <row r="87" spans="1:26" x14ac:dyDescent="0.4">
      <c r="C87" s="259"/>
      <c r="D87" s="259"/>
    </row>
    <row r="88" spans="1:26" ht="12.75" customHeight="1" x14ac:dyDescent="0.4"/>
    <row r="89" spans="1:26" ht="12.75" customHeight="1" x14ac:dyDescent="0.4"/>
  </sheetData>
  <mergeCells count="71">
    <mergeCell ref="L49:M49"/>
    <mergeCell ref="L68:M68"/>
    <mergeCell ref="C69:D69"/>
    <mergeCell ref="I69:J69"/>
    <mergeCell ref="I52:J52"/>
    <mergeCell ref="L66:M66"/>
    <mergeCell ref="F66:G66"/>
    <mergeCell ref="F68:G68"/>
    <mergeCell ref="B68:B69"/>
    <mergeCell ref="L38:M38"/>
    <mergeCell ref="L4:M4"/>
    <mergeCell ref="I5:J5"/>
    <mergeCell ref="L23:M23"/>
    <mergeCell ref="B25:B26"/>
    <mergeCell ref="F25:G25"/>
    <mergeCell ref="L25:M25"/>
    <mergeCell ref="C26:D26"/>
    <mergeCell ref="I26:J26"/>
    <mergeCell ref="B40:B41"/>
    <mergeCell ref="F40:G40"/>
    <mergeCell ref="L40:M40"/>
    <mergeCell ref="C41:D41"/>
    <mergeCell ref="I41:J41"/>
    <mergeCell ref="F49:G49"/>
    <mergeCell ref="S23:T23"/>
    <mergeCell ref="Y23:Z23"/>
    <mergeCell ref="A70:A71"/>
    <mergeCell ref="A4:A5"/>
    <mergeCell ref="F4:G4"/>
    <mergeCell ref="A26:A27"/>
    <mergeCell ref="C5:D5"/>
    <mergeCell ref="F23:G23"/>
    <mergeCell ref="B4:B5"/>
    <mergeCell ref="F38:G38"/>
    <mergeCell ref="B51:B52"/>
    <mergeCell ref="F51:G51"/>
    <mergeCell ref="L51:M51"/>
    <mergeCell ref="C52:D52"/>
    <mergeCell ref="A53:A54"/>
    <mergeCell ref="A42:A43"/>
    <mergeCell ref="O4:O5"/>
    <mergeCell ref="S4:T4"/>
    <mergeCell ref="Y4:Z4"/>
    <mergeCell ref="P5:Q5"/>
    <mergeCell ref="V5:W5"/>
    <mergeCell ref="S49:T49"/>
    <mergeCell ref="Y49:Z49"/>
    <mergeCell ref="O25:O26"/>
    <mergeCell ref="S25:T25"/>
    <mergeCell ref="Y25:Z25"/>
    <mergeCell ref="P26:Q26"/>
    <mergeCell ref="V26:W26"/>
    <mergeCell ref="S38:T38"/>
    <mergeCell ref="Y38:Z38"/>
    <mergeCell ref="O40:O41"/>
    <mergeCell ref="S40:T40"/>
    <mergeCell ref="Y40:Z40"/>
    <mergeCell ref="P41:Q41"/>
    <mergeCell ref="V41:W41"/>
    <mergeCell ref="S66:T66"/>
    <mergeCell ref="Y66:Z66"/>
    <mergeCell ref="O68:O69"/>
    <mergeCell ref="S68:T68"/>
    <mergeCell ref="Y68:Z68"/>
    <mergeCell ref="P69:Q69"/>
    <mergeCell ref="V69:W69"/>
    <mergeCell ref="O51:O52"/>
    <mergeCell ref="S51:T51"/>
    <mergeCell ref="Y51:Z51"/>
    <mergeCell ref="P52:Q52"/>
    <mergeCell ref="V52:W52"/>
  </mergeCells>
  <pageMargins left="0.70866141732283472" right="0.70866141732283472" top="0.74803149606299213" bottom="0.74803149606299213" header="0.31496062992125984" footer="0.31496062992125984"/>
  <pageSetup scale="81" fitToHeight="10" orientation="landscape" horizontalDpi="1200" verticalDpi="1200" r:id="rId1"/>
  <rowBreaks count="2" manualBreakCount="2">
    <brk id="38" max="12" man="1"/>
    <brk id="66" max="12" man="1"/>
  </rowBreaks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D5D5-90DB-41B4-88D2-4FA1C3E64CD6}">
  <sheetPr>
    <tabColor theme="4" tint="0.79998168889431442"/>
  </sheetPr>
  <dimension ref="B2:AA52"/>
  <sheetViews>
    <sheetView showGridLines="0" zoomScale="85" zoomScaleNormal="85" workbookViewId="0">
      <selection activeCell="D8" sqref="D8"/>
    </sheetView>
  </sheetViews>
  <sheetFormatPr baseColWidth="10" defaultColWidth="11.453125" defaultRowHeight="15" x14ac:dyDescent="0.4"/>
  <cols>
    <col min="1" max="1" width="3.81640625" style="1" customWidth="1"/>
    <col min="2" max="2" width="33.54296875" style="1" customWidth="1"/>
    <col min="3" max="3" width="15.26953125" style="1" customWidth="1"/>
    <col min="4" max="4" width="9.1796875" style="1" bestFit="1" customWidth="1"/>
    <col min="5" max="5" width="14.1796875" style="1" bestFit="1" customWidth="1"/>
    <col min="6" max="6" width="10.26953125" style="1" bestFit="1" customWidth="1"/>
    <col min="7" max="7" width="1.453125" style="1" customWidth="1"/>
    <col min="8" max="8" width="10.7265625" style="1" bestFit="1" customWidth="1"/>
    <col min="9" max="9" width="11.453125" style="1" customWidth="1"/>
    <col min="10" max="10" width="5.7265625" style="1" customWidth="1"/>
    <col min="11" max="11" width="29" style="1" customWidth="1"/>
    <col min="12" max="12" width="14.1796875" style="1" bestFit="1" customWidth="1"/>
    <col min="13" max="13" width="11.54296875" style="1" bestFit="1" customWidth="1"/>
    <col min="14" max="14" width="14.1796875" style="1" bestFit="1" customWidth="1"/>
    <col min="15" max="15" width="11.54296875" style="1" bestFit="1" customWidth="1"/>
    <col min="16" max="16" width="1.1796875" style="1" customWidth="1"/>
    <col min="17" max="17" width="11.54296875" style="1" customWidth="1"/>
    <col min="18" max="18" width="13" style="1" customWidth="1"/>
    <col min="19" max="19" width="13.1796875" style="1" bestFit="1" customWidth="1"/>
    <col min="20" max="20" width="11.54296875" style="1" bestFit="1" customWidth="1"/>
    <col min="21" max="21" width="12" style="1" bestFit="1" customWidth="1"/>
    <col min="22" max="22" width="11.54296875" style="1" bestFit="1" customWidth="1"/>
    <col min="23" max="23" width="1.453125" style="1" customWidth="1"/>
    <col min="24" max="24" width="11.54296875" style="1" bestFit="1" customWidth="1"/>
    <col min="25" max="25" width="3" style="1" customWidth="1"/>
    <col min="26" max="16384" width="11.453125" style="1"/>
  </cols>
  <sheetData>
    <row r="2" spans="2:27" x14ac:dyDescent="0.4">
      <c r="B2" s="169" t="s">
        <v>185</v>
      </c>
    </row>
    <row r="4" spans="2:27" ht="15" customHeight="1" x14ac:dyDescent="0.4">
      <c r="C4" s="565" t="s">
        <v>254</v>
      </c>
      <c r="D4" s="565"/>
      <c r="E4" s="565" t="s">
        <v>103</v>
      </c>
      <c r="F4" s="565"/>
      <c r="H4" s="566" t="s">
        <v>184</v>
      </c>
      <c r="I4" s="566"/>
      <c r="L4" s="565" t="str">
        <f>'EERR x UN'!I4</f>
        <v>6M26</v>
      </c>
      <c r="M4" s="565"/>
      <c r="N4" s="565" t="str">
        <f>'EERR x UN'!J4</f>
        <v>6M25</v>
      </c>
      <c r="O4" s="566"/>
      <c r="Q4" s="566" t="s">
        <v>184</v>
      </c>
      <c r="R4" s="566"/>
      <c r="U4" s="563"/>
      <c r="V4" s="563"/>
      <c r="W4" s="564"/>
      <c r="X4" s="564"/>
      <c r="Z4" s="564"/>
      <c r="AA4" s="564"/>
    </row>
    <row r="5" spans="2:27" ht="33" customHeight="1" x14ac:dyDescent="0.4">
      <c r="B5" s="182" t="s">
        <v>182</v>
      </c>
      <c r="C5" s="183" t="s">
        <v>179</v>
      </c>
      <c r="D5" s="183" t="s">
        <v>183</v>
      </c>
      <c r="E5" s="183" t="s">
        <v>179</v>
      </c>
      <c r="F5" s="183" t="s">
        <v>183</v>
      </c>
      <c r="H5" s="183" t="s">
        <v>141</v>
      </c>
      <c r="I5" s="183" t="s">
        <v>177</v>
      </c>
      <c r="K5" s="182" t="s">
        <v>182</v>
      </c>
      <c r="L5" s="183" t="str">
        <f>+C5</f>
        <v>CLP</v>
      </c>
      <c r="M5" s="183" t="str">
        <f>+D5</f>
        <v>%</v>
      </c>
      <c r="N5" s="183" t="str">
        <f>+E5</f>
        <v>CLP</v>
      </c>
      <c r="O5" s="183" t="str">
        <f>+F5</f>
        <v>%</v>
      </c>
      <c r="Q5" s="183" t="str">
        <f>+H5</f>
        <v>∆ %</v>
      </c>
      <c r="R5" s="183" t="str">
        <f>+I5</f>
        <v>ML ∆ %</v>
      </c>
      <c r="T5" s="184"/>
      <c r="U5" s="185"/>
      <c r="V5" s="185"/>
      <c r="W5" s="185"/>
      <c r="X5" s="185"/>
      <c r="Z5" s="185"/>
      <c r="AA5" s="185"/>
    </row>
    <row r="6" spans="2:27" ht="17.149999999999999" customHeight="1" x14ac:dyDescent="0.4">
      <c r="B6" s="186" t="s">
        <v>88</v>
      </c>
      <c r="C6" s="187">
        <v>1249636.8570000001</v>
      </c>
      <c r="D6" s="188">
        <v>0.30368709029058749</v>
      </c>
      <c r="E6" s="187">
        <v>1244453.18</v>
      </c>
      <c r="F6" s="188">
        <v>0.29868010066652195</v>
      </c>
      <c r="G6" s="1">
        <v>0</v>
      </c>
      <c r="H6" s="188">
        <v>4.1654254923437772E-3</v>
      </c>
      <c r="I6" s="188">
        <v>4.1654254923437772E-3</v>
      </c>
      <c r="K6" s="186" t="s">
        <v>88</v>
      </c>
      <c r="L6" s="187">
        <v>2474182.1269999999</v>
      </c>
      <c r="M6" s="188">
        <v>0.30651920823177592</v>
      </c>
      <c r="N6" s="187">
        <v>2466509.4339999999</v>
      </c>
      <c r="O6" s="188">
        <v>0.29690810267981177</v>
      </c>
      <c r="P6" s="1">
        <v>0</v>
      </c>
      <c r="Q6" s="188">
        <v>3.1107495046378553E-3</v>
      </c>
      <c r="R6" s="188">
        <v>3.1107495046378553E-3</v>
      </c>
      <c r="T6" s="186"/>
      <c r="U6" s="189"/>
      <c r="V6" s="188"/>
      <c r="W6" s="189"/>
      <c r="X6" s="188"/>
      <c r="Z6" s="188"/>
      <c r="AA6" s="188"/>
    </row>
    <row r="7" spans="2:27" ht="17.149999999999999" customHeight="1" x14ac:dyDescent="0.4">
      <c r="B7" s="186" t="s">
        <v>28</v>
      </c>
      <c r="C7" s="187">
        <v>70010.417000000001</v>
      </c>
      <c r="D7" s="188">
        <v>1.7013950660676361E-2</v>
      </c>
      <c r="E7" s="187">
        <v>64505.595999999998</v>
      </c>
      <c r="F7" s="188">
        <v>1.5481930711795839E-2</v>
      </c>
      <c r="G7" s="1">
        <v>0</v>
      </c>
      <c r="H7" s="188">
        <v>8.533865805999219E-2</v>
      </c>
      <c r="I7" s="188">
        <v>8.533865805999219E-2</v>
      </c>
      <c r="K7" s="186" t="s">
        <v>28</v>
      </c>
      <c r="L7" s="187">
        <v>136676.432</v>
      </c>
      <c r="M7" s="188">
        <v>1.6932444569624911E-2</v>
      </c>
      <c r="N7" s="187">
        <v>128190.446</v>
      </c>
      <c r="O7" s="188">
        <v>1.5431030418486884E-2</v>
      </c>
      <c r="P7" s="1">
        <v>0</v>
      </c>
      <c r="Q7" s="188">
        <v>6.619827190553651E-2</v>
      </c>
      <c r="R7" s="188">
        <v>6.619827190553651E-2</v>
      </c>
      <c r="T7" s="186"/>
      <c r="U7" s="189"/>
      <c r="V7" s="188"/>
      <c r="W7" s="189"/>
      <c r="X7" s="188"/>
      <c r="Z7" s="188"/>
      <c r="AA7" s="188"/>
    </row>
    <row r="8" spans="2:27" ht="17.149999999999999" customHeight="1" x14ac:dyDescent="0.4">
      <c r="B8" s="186" t="s">
        <v>8</v>
      </c>
      <c r="C8" s="187">
        <v>201399.94699999999</v>
      </c>
      <c r="D8" s="188">
        <v>4.8944270126556076E-2</v>
      </c>
      <c r="E8" s="187">
        <v>195202.247</v>
      </c>
      <c r="F8" s="188">
        <v>4.6850317650593561E-2</v>
      </c>
      <c r="G8" s="1">
        <v>0</v>
      </c>
      <c r="H8" s="188">
        <v>3.1750146810553881E-2</v>
      </c>
      <c r="I8" s="188">
        <v>3.1750146810553881E-2</v>
      </c>
      <c r="K8" s="186" t="s">
        <v>8</v>
      </c>
      <c r="L8" s="187">
        <v>401285.78899999999</v>
      </c>
      <c r="M8" s="188">
        <v>4.9714126125422253E-2</v>
      </c>
      <c r="N8" s="187">
        <v>404669.48800000001</v>
      </c>
      <c r="O8" s="188">
        <v>4.8712422599430802E-2</v>
      </c>
      <c r="P8" s="1">
        <v>0</v>
      </c>
      <c r="Q8" s="188">
        <v>-8.3616361014102747E-3</v>
      </c>
      <c r="R8" s="188">
        <v>-8.3616361014102747E-3</v>
      </c>
      <c r="T8" s="186"/>
      <c r="U8" s="189"/>
      <c r="V8" s="188"/>
      <c r="W8" s="189"/>
      <c r="X8" s="188"/>
      <c r="Z8" s="188"/>
      <c r="AA8" s="188"/>
    </row>
    <row r="9" spans="2:27" ht="17.149999999999999" customHeight="1" x14ac:dyDescent="0.4">
      <c r="B9" s="186" t="s">
        <v>11</v>
      </c>
      <c r="C9" s="187">
        <v>293354.88099999999</v>
      </c>
      <c r="D9" s="188">
        <v>7.129118330208753E-2</v>
      </c>
      <c r="E9" s="187">
        <v>304066.739</v>
      </c>
      <c r="F9" s="188">
        <v>7.2978787529685174E-2</v>
      </c>
      <c r="G9" s="1">
        <v>0</v>
      </c>
      <c r="H9" s="188">
        <v>-3.5228641038571484E-2</v>
      </c>
      <c r="I9" s="188">
        <v>-3.5228641038571484E-2</v>
      </c>
      <c r="K9" s="186" t="s">
        <v>11</v>
      </c>
      <c r="L9" s="187">
        <v>552941.60700000008</v>
      </c>
      <c r="M9" s="188">
        <v>6.8502323142052929E-2</v>
      </c>
      <c r="N9" s="187">
        <v>600756.67799999996</v>
      </c>
      <c r="O9" s="188">
        <v>7.2316579445609624E-2</v>
      </c>
      <c r="P9" s="1">
        <v>0</v>
      </c>
      <c r="Q9" s="188">
        <v>-7.9591409885251263E-2</v>
      </c>
      <c r="R9" s="188">
        <v>-7.9591409885251263E-2</v>
      </c>
      <c r="T9" s="186"/>
      <c r="U9" s="189"/>
      <c r="V9" s="188"/>
      <c r="W9" s="189"/>
      <c r="X9" s="188"/>
      <c r="Z9" s="188"/>
      <c r="AA9" s="188"/>
    </row>
    <row r="10" spans="2:27" ht="17.149999999999999" customHeight="1" x14ac:dyDescent="0.4">
      <c r="B10" s="186" t="s">
        <v>62</v>
      </c>
      <c r="C10" s="187">
        <v>3603.1590000000001</v>
      </c>
      <c r="D10" s="188">
        <v>8.7564068427948335E-4</v>
      </c>
      <c r="E10" s="187">
        <v>7519.2139999999999</v>
      </c>
      <c r="F10" s="188">
        <v>1.8046798630488622E-3</v>
      </c>
      <c r="G10" s="1">
        <v>0</v>
      </c>
      <c r="H10" s="188">
        <v>-0.52080643003377747</v>
      </c>
      <c r="I10" s="188">
        <v>-0.52080643003377747</v>
      </c>
      <c r="K10" s="186" t="s">
        <v>62</v>
      </c>
      <c r="L10" s="187">
        <v>8254.1710000000003</v>
      </c>
      <c r="M10" s="188">
        <v>1.0225851734679862E-3</v>
      </c>
      <c r="N10" s="187">
        <v>13583.48</v>
      </c>
      <c r="O10" s="188">
        <v>1.6351225821377377E-3</v>
      </c>
      <c r="P10" s="1">
        <v>0</v>
      </c>
      <c r="Q10" s="188">
        <v>-0.39233753058862675</v>
      </c>
      <c r="R10" s="188">
        <v>-0.39233753058862675</v>
      </c>
      <c r="T10" s="186"/>
      <c r="U10" s="189"/>
      <c r="V10" s="188"/>
      <c r="W10" s="189"/>
      <c r="X10" s="188"/>
      <c r="Z10" s="188"/>
      <c r="AA10" s="188"/>
    </row>
    <row r="11" spans="2:27" ht="17.149999999999999" customHeight="1" x14ac:dyDescent="0.4">
      <c r="B11" s="165" t="s">
        <v>2</v>
      </c>
      <c r="C11" s="190">
        <v>1818005.2609999999</v>
      </c>
      <c r="D11" s="191">
        <v>0.44181213506418687</v>
      </c>
      <c r="E11" s="190">
        <v>1815746.9759999998</v>
      </c>
      <c r="F11" s="191">
        <v>0.43579581642164533</v>
      </c>
      <c r="G11" s="1">
        <v>0</v>
      </c>
      <c r="H11" s="191">
        <v>1.2437222971313222E-3</v>
      </c>
      <c r="I11" s="191">
        <v>1.2437222971313222E-3</v>
      </c>
      <c r="K11" s="165" t="s">
        <v>2</v>
      </c>
      <c r="L11" s="190">
        <v>3573340.1260000002</v>
      </c>
      <c r="M11" s="191">
        <v>0.44269068724234401</v>
      </c>
      <c r="N11" s="190">
        <v>3613709.5259999996</v>
      </c>
      <c r="O11" s="191">
        <v>0.43500325772547682</v>
      </c>
      <c r="P11" s="1">
        <v>0</v>
      </c>
      <c r="Q11" s="191">
        <v>-1.1171180115487678E-2</v>
      </c>
      <c r="R11" s="191">
        <v>-1.1171180115487678E-2</v>
      </c>
      <c r="T11" s="192"/>
      <c r="U11" s="193"/>
      <c r="V11" s="194"/>
      <c r="W11" s="193"/>
      <c r="X11" s="194"/>
      <c r="Z11" s="194"/>
      <c r="AA11" s="194"/>
    </row>
    <row r="12" spans="2:27" ht="17.149999999999999" customHeight="1" x14ac:dyDescent="0.4">
      <c r="B12" s="186" t="s">
        <v>88</v>
      </c>
      <c r="C12" s="195">
        <v>622476.02500000002</v>
      </c>
      <c r="D12" s="196">
        <v>0.15127429360696343</v>
      </c>
      <c r="E12" s="195">
        <v>629189.50699999998</v>
      </c>
      <c r="F12" s="196">
        <v>0.15101121384822153</v>
      </c>
      <c r="G12" s="1">
        <v>0</v>
      </c>
      <c r="H12" s="196">
        <v>-1.0670047617307055E-2</v>
      </c>
      <c r="I12" s="196">
        <v>0.27285194075806518</v>
      </c>
      <c r="K12" s="186" t="s">
        <v>88</v>
      </c>
      <c r="L12" s="195">
        <v>1186896.8810000001</v>
      </c>
      <c r="M12" s="196">
        <v>0.14704119322776288</v>
      </c>
      <c r="N12" s="195">
        <v>1240748.9480000001</v>
      </c>
      <c r="O12" s="196">
        <v>0.14935617556314301</v>
      </c>
      <c r="P12" s="1">
        <v>0</v>
      </c>
      <c r="Q12" s="196">
        <v>-4.3402871376039265E-2</v>
      </c>
      <c r="R12" s="196">
        <v>0.30523919902524499</v>
      </c>
      <c r="T12" s="186"/>
      <c r="U12" s="197"/>
      <c r="V12" s="188"/>
      <c r="W12" s="197"/>
      <c r="X12" s="188"/>
      <c r="Z12" s="188"/>
      <c r="AA12" s="188"/>
    </row>
    <row r="13" spans="2:27" ht="17.149999999999999" customHeight="1" x14ac:dyDescent="0.4">
      <c r="B13" s="186" t="s">
        <v>28</v>
      </c>
      <c r="C13" s="195">
        <v>24664.366000000002</v>
      </c>
      <c r="D13" s="196">
        <v>5.9939409616837956E-3</v>
      </c>
      <c r="E13" s="195">
        <v>24093.039000000001</v>
      </c>
      <c r="F13" s="196">
        <v>5.7825488572277499E-3</v>
      </c>
      <c r="G13" s="1">
        <v>0</v>
      </c>
      <c r="H13" s="196">
        <v>2.3713363847541302E-2</v>
      </c>
      <c r="I13" s="196">
        <v>0.31636422333505432</v>
      </c>
      <c r="K13" s="186" t="s">
        <v>28</v>
      </c>
      <c r="L13" s="195">
        <v>46157.567000000003</v>
      </c>
      <c r="M13" s="196">
        <v>5.7183263658525125E-3</v>
      </c>
      <c r="N13" s="195">
        <v>45736.294999999998</v>
      </c>
      <c r="O13" s="196">
        <v>5.505544144638436E-3</v>
      </c>
      <c r="P13" s="1">
        <v>0</v>
      </c>
      <c r="Q13" s="196">
        <v>9.2108903880387949E-3</v>
      </c>
      <c r="R13" s="196">
        <v>0.37612140069646882</v>
      </c>
      <c r="T13" s="186"/>
      <c r="U13" s="197"/>
      <c r="V13" s="188"/>
      <c r="W13" s="197"/>
      <c r="X13" s="188"/>
      <c r="Z13" s="188"/>
      <c r="AA13" s="188"/>
    </row>
    <row r="14" spans="2:27" ht="17.149999999999999" customHeight="1" x14ac:dyDescent="0.4">
      <c r="B14" s="186" t="s">
        <v>8</v>
      </c>
      <c r="C14" s="195">
        <v>154550.391</v>
      </c>
      <c r="D14" s="196">
        <v>3.7558878231824265E-2</v>
      </c>
      <c r="E14" s="195">
        <v>180648.753</v>
      </c>
      <c r="F14" s="196">
        <v>4.3357346502438651E-2</v>
      </c>
      <c r="G14" s="1">
        <v>0</v>
      </c>
      <c r="H14" s="196">
        <v>-0.14447020290253532</v>
      </c>
      <c r="I14" s="196">
        <v>0.10051670543843505</v>
      </c>
      <c r="K14" s="186" t="s">
        <v>8</v>
      </c>
      <c r="L14" s="195">
        <v>305729.49900000001</v>
      </c>
      <c r="M14" s="196">
        <v>3.7875936029093116E-2</v>
      </c>
      <c r="N14" s="195">
        <v>384564.74699999997</v>
      </c>
      <c r="O14" s="196">
        <v>4.6292297858412261E-2</v>
      </c>
      <c r="P14" s="1">
        <v>0</v>
      </c>
      <c r="Q14" s="196">
        <v>-0.20499863446921718</v>
      </c>
      <c r="R14" s="196">
        <v>9.2587190275023046E-2</v>
      </c>
      <c r="T14" s="186"/>
      <c r="U14" s="197"/>
      <c r="V14" s="188"/>
      <c r="W14" s="197"/>
      <c r="X14" s="188"/>
      <c r="Z14" s="188"/>
      <c r="AA14" s="188"/>
    </row>
    <row r="15" spans="2:27" ht="17.149999999999999" customHeight="1" x14ac:dyDescent="0.4">
      <c r="B15" s="186" t="s">
        <v>125</v>
      </c>
      <c r="C15" s="195">
        <v>32994.18</v>
      </c>
      <c r="D15" s="196">
        <v>8.018254635013454E-3</v>
      </c>
      <c r="E15" s="195">
        <v>36556.896999999997</v>
      </c>
      <c r="F15" s="196">
        <v>8.7739883279623863E-3</v>
      </c>
      <c r="G15" s="1">
        <v>0</v>
      </c>
      <c r="H15" s="196">
        <v>-9.7456767186777316E-2</v>
      </c>
      <c r="I15" s="196">
        <v>0.1605234092730119</v>
      </c>
      <c r="K15" s="186" t="s">
        <v>125</v>
      </c>
      <c r="L15" s="195">
        <v>65171.368999999999</v>
      </c>
      <c r="M15" s="196">
        <v>8.0738908454902544E-3</v>
      </c>
      <c r="N15" s="195">
        <v>71886.096000000005</v>
      </c>
      <c r="O15" s="196">
        <v>8.6533479573217848E-3</v>
      </c>
      <c r="P15" s="1">
        <v>0</v>
      </c>
      <c r="Q15" s="196">
        <v>-9.3407868470142041E-2</v>
      </c>
      <c r="R15" s="196">
        <v>0.24200421979815268</v>
      </c>
      <c r="T15" s="186"/>
      <c r="U15" s="197"/>
      <c r="V15" s="188"/>
      <c r="W15" s="197"/>
      <c r="X15" s="188"/>
      <c r="Z15" s="188"/>
      <c r="AA15" s="188"/>
    </row>
    <row r="16" spans="2:27" ht="17.149999999999999" customHeight="1" x14ac:dyDescent="0.4">
      <c r="B16" s="186" t="s">
        <v>62</v>
      </c>
      <c r="C16" s="195">
        <v>641.87599999999998</v>
      </c>
      <c r="D16" s="196">
        <v>1.5598888083000989E-4</v>
      </c>
      <c r="E16" s="195">
        <v>1474.423</v>
      </c>
      <c r="F16" s="196">
        <v>3.5387495258362012E-4</v>
      </c>
      <c r="G16" s="1">
        <v>0</v>
      </c>
      <c r="H16" s="196">
        <v>-0.56465953122000945</v>
      </c>
      <c r="I16" s="196">
        <v>-0.44445954258247233</v>
      </c>
      <c r="K16" s="186" t="s">
        <v>62</v>
      </c>
      <c r="L16" s="195">
        <v>825.67200000000003</v>
      </c>
      <c r="M16" s="196">
        <v>1.0229009616443119E-4</v>
      </c>
      <c r="N16" s="195">
        <v>1355.0519999999999</v>
      </c>
      <c r="O16" s="196">
        <v>1.6311549950166716E-4</v>
      </c>
      <c r="P16" s="1">
        <v>0</v>
      </c>
      <c r="Q16" s="196">
        <v>-0.39067135430965005</v>
      </c>
      <c r="R16" s="196">
        <v>-0.23202965633895811</v>
      </c>
      <c r="T16" s="186"/>
      <c r="U16" s="197"/>
      <c r="V16" s="188"/>
      <c r="W16" s="197"/>
      <c r="X16" s="188"/>
      <c r="Z16" s="188"/>
      <c r="AA16" s="188"/>
    </row>
    <row r="17" spans="2:27" ht="17.149999999999999" customHeight="1" x14ac:dyDescent="0.4">
      <c r="B17" s="165" t="s">
        <v>3</v>
      </c>
      <c r="C17" s="190">
        <v>835326.83800000022</v>
      </c>
      <c r="D17" s="191">
        <v>0.20300135631631502</v>
      </c>
      <c r="E17" s="190">
        <v>871962.61899999995</v>
      </c>
      <c r="F17" s="191">
        <v>0.20927897248843391</v>
      </c>
      <c r="G17" s="1">
        <v>0</v>
      </c>
      <c r="H17" s="191">
        <v>-4.2015311438482361E-2</v>
      </c>
      <c r="I17" s="191">
        <v>0.23241406959998967</v>
      </c>
      <c r="K17" s="165" t="s">
        <v>3</v>
      </c>
      <c r="L17" s="190">
        <v>1604780.9880000001</v>
      </c>
      <c r="M17" s="191">
        <v>0.19881163656436321</v>
      </c>
      <c r="N17" s="190">
        <v>1744291.1379999998</v>
      </c>
      <c r="O17" s="191">
        <v>0.20997048102301713</v>
      </c>
      <c r="P17" s="1">
        <v>0</v>
      </c>
      <c r="Q17" s="191">
        <v>-7.9981000281846071E-2</v>
      </c>
      <c r="R17" s="191">
        <v>0.2573868181033363</v>
      </c>
      <c r="T17" s="192"/>
      <c r="U17" s="193"/>
      <c r="V17" s="194"/>
      <c r="W17" s="193"/>
      <c r="X17" s="194"/>
      <c r="Z17" s="194"/>
      <c r="AA17" s="194"/>
    </row>
    <row r="18" spans="2:27" ht="17.149999999999999" customHeight="1" x14ac:dyDescent="0.4">
      <c r="B18" s="186" t="s">
        <v>88</v>
      </c>
      <c r="C18" s="187">
        <v>505554.52100000001</v>
      </c>
      <c r="D18" s="196">
        <v>0.12285999777112984</v>
      </c>
      <c r="E18" s="187">
        <v>523148.82799999998</v>
      </c>
      <c r="F18" s="196">
        <v>0.12556048481519649</v>
      </c>
      <c r="G18" s="1">
        <v>0</v>
      </c>
      <c r="H18" s="196">
        <v>-3.3631551975874752E-2</v>
      </c>
      <c r="I18" s="196">
        <v>1.9152474074560999E-2</v>
      </c>
      <c r="K18" s="186" t="s">
        <v>88</v>
      </c>
      <c r="L18" s="187">
        <v>1010388.804</v>
      </c>
      <c r="M18" s="196">
        <v>0.12517412232051542</v>
      </c>
      <c r="N18" s="187">
        <v>1061366.7350000001</v>
      </c>
      <c r="O18" s="196">
        <v>0.1277628940689941</v>
      </c>
      <c r="P18" s="1">
        <v>0</v>
      </c>
      <c r="Q18" s="196">
        <v>-4.8030458576601376E-2</v>
      </c>
      <c r="R18" s="196">
        <v>2.16066642606485E-2</v>
      </c>
      <c r="T18" s="186"/>
      <c r="U18" s="189"/>
      <c r="V18" s="188"/>
      <c r="W18" s="189"/>
      <c r="X18" s="188"/>
      <c r="Z18" s="188"/>
      <c r="AA18" s="188"/>
    </row>
    <row r="19" spans="2:27" ht="17.149999999999999" customHeight="1" x14ac:dyDescent="0.4">
      <c r="B19" s="186" t="s">
        <v>62</v>
      </c>
      <c r="C19" s="187">
        <v>0</v>
      </c>
      <c r="D19" s="196">
        <v>0</v>
      </c>
      <c r="E19" s="187">
        <v>0</v>
      </c>
      <c r="F19" s="196">
        <v>0</v>
      </c>
      <c r="G19" s="1">
        <v>0</v>
      </c>
      <c r="H19" s="196" t="s">
        <v>322</v>
      </c>
      <c r="I19" s="196" t="s">
        <v>322</v>
      </c>
      <c r="K19" s="186" t="s">
        <v>62</v>
      </c>
      <c r="L19" s="187">
        <v>0</v>
      </c>
      <c r="M19" s="196">
        <v>0</v>
      </c>
      <c r="N19" s="187">
        <v>0</v>
      </c>
      <c r="O19" s="196">
        <v>0</v>
      </c>
      <c r="P19" s="1">
        <v>0</v>
      </c>
      <c r="Q19" s="196" t="s">
        <v>322</v>
      </c>
      <c r="R19" s="196" t="s">
        <v>322</v>
      </c>
      <c r="T19" s="186"/>
      <c r="U19" s="189"/>
      <c r="V19" s="188"/>
      <c r="W19" s="189"/>
      <c r="X19" s="188"/>
      <c r="Z19" s="188"/>
      <c r="AA19" s="188"/>
    </row>
    <row r="20" spans="2:27" ht="17.149999999999999" customHeight="1" x14ac:dyDescent="0.4">
      <c r="B20" s="165" t="s">
        <v>102</v>
      </c>
      <c r="C20" s="190">
        <v>505554.52100000001</v>
      </c>
      <c r="D20" s="191">
        <v>0.12285999777112984</v>
      </c>
      <c r="E20" s="190">
        <v>523148.82799999998</v>
      </c>
      <c r="F20" s="191">
        <v>0.12556048481519649</v>
      </c>
      <c r="G20" s="1">
        <v>0</v>
      </c>
      <c r="H20" s="191">
        <v>-3.3631551975874752E-2</v>
      </c>
      <c r="I20" s="191">
        <v>1.9152474074560999E-2</v>
      </c>
      <c r="K20" s="165" t="s">
        <v>102</v>
      </c>
      <c r="L20" s="190">
        <v>1010388.804</v>
      </c>
      <c r="M20" s="191">
        <v>0.12517412232051542</v>
      </c>
      <c r="N20" s="190">
        <v>1061366.7350000001</v>
      </c>
      <c r="O20" s="191">
        <v>0.1277628940689941</v>
      </c>
      <c r="P20" s="1">
        <v>0</v>
      </c>
      <c r="Q20" s="191">
        <v>-4.8030458576601376E-2</v>
      </c>
      <c r="R20" s="191">
        <v>2.16066642606485E-2</v>
      </c>
      <c r="T20" s="192"/>
      <c r="U20" s="193"/>
      <c r="V20" s="194"/>
      <c r="W20" s="193"/>
      <c r="X20" s="194"/>
      <c r="Z20" s="194"/>
      <c r="AA20" s="194"/>
    </row>
    <row r="21" spans="2:27" ht="17.149999999999999" customHeight="1" x14ac:dyDescent="0.4">
      <c r="B21" s="186" t="s">
        <v>88</v>
      </c>
      <c r="C21" s="187">
        <v>344095.59100000001</v>
      </c>
      <c r="D21" s="196">
        <v>8.3622204504656392E-2</v>
      </c>
      <c r="E21" s="187">
        <v>393492.467</v>
      </c>
      <c r="F21" s="196">
        <v>9.4441776953857012E-2</v>
      </c>
      <c r="G21" s="1">
        <v>0</v>
      </c>
      <c r="H21" s="196">
        <v>-0.12553448958401536</v>
      </c>
      <c r="I21" s="196">
        <v>-0.18098658029644032</v>
      </c>
      <c r="K21" s="186" t="s">
        <v>88</v>
      </c>
      <c r="L21" s="187">
        <v>665391.69700000004</v>
      </c>
      <c r="M21" s="196">
        <v>8.2433436852822992E-2</v>
      </c>
      <c r="N21" s="187">
        <v>760143.42799999996</v>
      </c>
      <c r="O21" s="196">
        <v>9.1502890627909159E-2</v>
      </c>
      <c r="P21" s="1">
        <v>0</v>
      </c>
      <c r="Q21" s="196">
        <v>-0.12464980622051758</v>
      </c>
      <c r="R21" s="196">
        <v>-0.16275152412471683</v>
      </c>
      <c r="T21" s="186"/>
      <c r="U21" s="189"/>
      <c r="V21" s="188"/>
      <c r="W21" s="189"/>
      <c r="X21" s="188"/>
      <c r="Z21" s="188"/>
      <c r="AA21" s="188"/>
    </row>
    <row r="22" spans="2:27" ht="17.149999999999999" customHeight="1" x14ac:dyDescent="0.4">
      <c r="B22" s="186" t="s">
        <v>125</v>
      </c>
      <c r="C22" s="187">
        <v>0</v>
      </c>
      <c r="D22" s="196">
        <v>0</v>
      </c>
      <c r="E22" s="187">
        <v>0</v>
      </c>
      <c r="F22" s="196">
        <v>0</v>
      </c>
      <c r="G22" s="1">
        <v>0</v>
      </c>
      <c r="H22" s="196" t="s">
        <v>321</v>
      </c>
      <c r="I22" s="196" t="s">
        <v>321</v>
      </c>
      <c r="K22" s="186" t="s">
        <v>125</v>
      </c>
      <c r="L22" s="187">
        <v>0</v>
      </c>
      <c r="M22" s="196">
        <v>0</v>
      </c>
      <c r="N22" s="187">
        <v>0</v>
      </c>
      <c r="O22" s="196">
        <v>0</v>
      </c>
      <c r="P22" s="1">
        <v>0</v>
      </c>
      <c r="Q22" s="196" t="s">
        <v>321</v>
      </c>
      <c r="R22" s="196" t="s">
        <v>321</v>
      </c>
      <c r="T22" s="186"/>
      <c r="U22" s="189"/>
      <c r="V22" s="188"/>
      <c r="W22" s="189"/>
      <c r="X22" s="188"/>
      <c r="Z22" s="188"/>
      <c r="AA22" s="188"/>
    </row>
    <row r="23" spans="2:27" ht="17.149999999999999" customHeight="1" x14ac:dyDescent="0.4">
      <c r="B23" s="186" t="s">
        <v>62</v>
      </c>
      <c r="C23" s="187">
        <v>0</v>
      </c>
      <c r="D23" s="196">
        <v>0</v>
      </c>
      <c r="E23" s="187">
        <v>0</v>
      </c>
      <c r="F23" s="196">
        <v>0</v>
      </c>
      <c r="G23" s="1">
        <v>0</v>
      </c>
      <c r="H23" s="196" t="s">
        <v>321</v>
      </c>
      <c r="I23" s="196" t="s">
        <v>321</v>
      </c>
      <c r="K23" s="186"/>
      <c r="L23" s="187">
        <v>0</v>
      </c>
      <c r="M23" s="196">
        <v>0</v>
      </c>
      <c r="N23" s="187">
        <v>0</v>
      </c>
      <c r="O23" s="196">
        <v>0</v>
      </c>
      <c r="P23" s="1">
        <v>0</v>
      </c>
      <c r="Q23" s="196" t="s">
        <v>321</v>
      </c>
      <c r="R23" s="196" t="s">
        <v>321</v>
      </c>
      <c r="T23" s="186"/>
      <c r="U23" s="189"/>
      <c r="V23" s="188"/>
      <c r="W23" s="189"/>
      <c r="X23" s="188"/>
      <c r="Z23" s="188"/>
      <c r="AA23" s="188"/>
    </row>
    <row r="24" spans="2:27" ht="17.149999999999999" customHeight="1" x14ac:dyDescent="0.4">
      <c r="B24" s="165" t="s">
        <v>4</v>
      </c>
      <c r="C24" s="190">
        <v>344095.59100000001</v>
      </c>
      <c r="D24" s="191">
        <v>8.3622204504656392E-2</v>
      </c>
      <c r="E24" s="190">
        <v>393492.467</v>
      </c>
      <c r="F24" s="191">
        <v>9.4441776953857012E-2</v>
      </c>
      <c r="G24" s="1">
        <v>0</v>
      </c>
      <c r="H24" s="191">
        <v>-0.12553448958401536</v>
      </c>
      <c r="I24" s="191">
        <v>-0.18098658029644032</v>
      </c>
      <c r="K24" s="165" t="s">
        <v>4</v>
      </c>
      <c r="L24" s="190">
        <v>665391.69700000004</v>
      </c>
      <c r="M24" s="191">
        <v>8.2433436852822992E-2</v>
      </c>
      <c r="N24" s="190">
        <v>760143.42799999996</v>
      </c>
      <c r="O24" s="191">
        <v>9.1502890627909159E-2</v>
      </c>
      <c r="P24" s="1">
        <v>0</v>
      </c>
      <c r="Q24" s="191">
        <v>-0.12464980622051758</v>
      </c>
      <c r="R24" s="191">
        <v>-0.16275152412471683</v>
      </c>
      <c r="T24" s="192"/>
      <c r="U24" s="193"/>
      <c r="V24" s="194"/>
      <c r="W24" s="193"/>
      <c r="X24" s="194"/>
      <c r="Z24" s="194"/>
      <c r="AA24" s="194"/>
    </row>
    <row r="25" spans="2:27" ht="17.149999999999999" customHeight="1" x14ac:dyDescent="0.4">
      <c r="B25" s="186" t="s">
        <v>88</v>
      </c>
      <c r="C25" s="198">
        <v>337590.97200000001</v>
      </c>
      <c r="D25" s="196">
        <v>8.2041450218726372E-2</v>
      </c>
      <c r="E25" s="198">
        <v>313792.00300000003</v>
      </c>
      <c r="F25" s="196">
        <v>7.5312939490732436E-2</v>
      </c>
      <c r="G25" s="1">
        <v>0</v>
      </c>
      <c r="H25" s="196">
        <v>7.5843134217795871E-2</v>
      </c>
      <c r="I25" s="196">
        <v>6.2025171131058654E-2</v>
      </c>
      <c r="K25" s="186" t="s">
        <v>88</v>
      </c>
      <c r="L25" s="198">
        <v>677217.06099999999</v>
      </c>
      <c r="M25" s="196">
        <v>8.3898446712354857E-2</v>
      </c>
      <c r="N25" s="198">
        <v>632859.49899999995</v>
      </c>
      <c r="O25" s="196">
        <v>7.618098293922286E-2</v>
      </c>
      <c r="P25" s="1">
        <v>0</v>
      </c>
      <c r="Q25" s="196">
        <v>7.0090694806810516E-2</v>
      </c>
      <c r="R25" s="196">
        <v>6.0251836852030394E-2</v>
      </c>
      <c r="T25" s="186"/>
      <c r="U25" s="199"/>
      <c r="V25" s="188"/>
      <c r="W25" s="199"/>
      <c r="X25" s="188"/>
      <c r="Z25" s="188"/>
      <c r="AA25" s="188"/>
    </row>
    <row r="26" spans="2:27" ht="17.149999999999999" customHeight="1" x14ac:dyDescent="0.4">
      <c r="B26" s="186" t="s">
        <v>28</v>
      </c>
      <c r="C26" s="198">
        <v>8481.5419999999995</v>
      </c>
      <c r="D26" s="196">
        <v>2.0611866533298078E-3</v>
      </c>
      <c r="E26" s="198">
        <v>7651.76</v>
      </c>
      <c r="F26" s="196">
        <v>1.8364921105959696E-3</v>
      </c>
      <c r="G26" s="1">
        <v>0</v>
      </c>
      <c r="H26" s="196">
        <v>0.10844328625048338</v>
      </c>
      <c r="I26" s="196">
        <v>9.4444743196410386E-2</v>
      </c>
      <c r="K26" s="186" t="s">
        <v>28</v>
      </c>
      <c r="L26" s="198">
        <v>16802.884999999998</v>
      </c>
      <c r="M26" s="196">
        <v>2.0816604202272548E-3</v>
      </c>
      <c r="N26" s="198">
        <v>15516.387000000001</v>
      </c>
      <c r="O26" s="196">
        <v>1.8677978527511675E-3</v>
      </c>
      <c r="P26" s="1">
        <v>0</v>
      </c>
      <c r="Q26" s="196">
        <v>8.2912214035393506E-2</v>
      </c>
      <c r="R26" s="196">
        <v>7.3735786761621069E-2</v>
      </c>
      <c r="T26" s="186"/>
      <c r="U26" s="199"/>
      <c r="V26" s="188"/>
      <c r="W26" s="199"/>
      <c r="X26" s="188"/>
      <c r="Z26" s="188"/>
      <c r="AA26" s="188"/>
    </row>
    <row r="27" spans="2:27" ht="17.149999999999999" customHeight="1" x14ac:dyDescent="0.4">
      <c r="B27" s="186" t="s">
        <v>62</v>
      </c>
      <c r="C27" s="198">
        <v>1277.1279999999999</v>
      </c>
      <c r="D27" s="196">
        <v>3.1036799537086427E-4</v>
      </c>
      <c r="E27" s="198">
        <v>806.05100000000004</v>
      </c>
      <c r="F27" s="196">
        <v>1.9345958344720585E-4</v>
      </c>
      <c r="G27" s="1">
        <v>0</v>
      </c>
      <c r="H27" s="196">
        <v>0.58442579936008987</v>
      </c>
      <c r="I27" s="196">
        <v>0.56375220195157794</v>
      </c>
      <c r="K27" s="186" t="s">
        <v>62</v>
      </c>
      <c r="L27" s="198">
        <v>2494.1979999999999</v>
      </c>
      <c r="M27" s="196">
        <v>3.0899891636525391E-4</v>
      </c>
      <c r="N27" s="198">
        <v>1620.0609999999999</v>
      </c>
      <c r="O27" s="196">
        <v>1.9501617593876131E-4</v>
      </c>
      <c r="P27" s="1">
        <v>0</v>
      </c>
      <c r="Q27" s="196">
        <v>0.53957042358281559</v>
      </c>
      <c r="R27" s="196">
        <v>0.52349442199302088</v>
      </c>
      <c r="T27" s="186"/>
      <c r="U27" s="199"/>
      <c r="V27" s="188"/>
      <c r="W27" s="199"/>
      <c r="X27" s="188"/>
      <c r="Z27" s="188"/>
      <c r="AA27" s="188"/>
    </row>
    <row r="28" spans="2:27" ht="17.149999999999999" customHeight="1" x14ac:dyDescent="0.4">
      <c r="B28" s="165" t="s">
        <v>5</v>
      </c>
      <c r="C28" s="190">
        <v>347349.64200000005</v>
      </c>
      <c r="D28" s="191">
        <v>8.4413004867427047E-2</v>
      </c>
      <c r="E28" s="190">
        <v>322249.81400000001</v>
      </c>
      <c r="F28" s="191">
        <v>7.7342891184775608E-2</v>
      </c>
      <c r="G28" s="1">
        <v>0</v>
      </c>
      <c r="H28" s="191">
        <v>7.7889348292998761E-2</v>
      </c>
      <c r="I28" s="191">
        <v>6.4049623104066589E-2</v>
      </c>
      <c r="K28" s="165" t="s">
        <v>5</v>
      </c>
      <c r="L28" s="190">
        <v>696514.14399999997</v>
      </c>
      <c r="M28" s="191">
        <v>8.6289106048947364E-2</v>
      </c>
      <c r="N28" s="190">
        <v>649995.94699999993</v>
      </c>
      <c r="O28" s="191">
        <v>7.8243796967912796E-2</v>
      </c>
      <c r="P28" s="1">
        <v>0</v>
      </c>
      <c r="Q28" s="191">
        <v>7.1566903170243945E-2</v>
      </c>
      <c r="R28" s="191">
        <v>6.1730528461899192E-2</v>
      </c>
      <c r="T28" s="192"/>
      <c r="U28" s="193"/>
      <c r="V28" s="194"/>
      <c r="W28" s="193"/>
      <c r="X28" s="194"/>
      <c r="Z28" s="194"/>
      <c r="AA28" s="194"/>
    </row>
    <row r="29" spans="2:27" ht="17.149999999999999" customHeight="1" x14ac:dyDescent="0.4">
      <c r="B29" s="186" t="s">
        <v>88</v>
      </c>
      <c r="C29" s="198">
        <v>235456.24299999999</v>
      </c>
      <c r="D29" s="196">
        <v>5.7220640481976032E-2</v>
      </c>
      <c r="E29" s="198">
        <v>217232.454</v>
      </c>
      <c r="F29" s="196">
        <v>5.2137768034596209E-2</v>
      </c>
      <c r="G29" s="1">
        <v>0</v>
      </c>
      <c r="H29" s="196">
        <v>8.3890729329053171E-2</v>
      </c>
      <c r="I29" s="196">
        <v>-1.6561432263846099E-2</v>
      </c>
      <c r="K29" s="186" t="s">
        <v>88</v>
      </c>
      <c r="L29" s="198">
        <v>464244.26299999998</v>
      </c>
      <c r="M29" s="196">
        <v>5.7513867862850475E-2</v>
      </c>
      <c r="N29" s="198">
        <v>431321.76799999998</v>
      </c>
      <c r="O29" s="196">
        <v>5.1920712735202927E-2</v>
      </c>
      <c r="P29" s="1">
        <v>0</v>
      </c>
      <c r="Q29" s="196">
        <v>7.6329314777361379E-2</v>
      </c>
      <c r="R29" s="196">
        <v>2.8276712298260787E-3</v>
      </c>
      <c r="T29" s="186"/>
      <c r="U29" s="199"/>
      <c r="V29" s="188"/>
      <c r="W29" s="199"/>
      <c r="X29" s="188"/>
      <c r="Z29" s="188"/>
      <c r="AA29" s="188"/>
    </row>
    <row r="30" spans="2:27" ht="17.149999999999999" customHeight="1" x14ac:dyDescent="0.4">
      <c r="B30" s="186" t="s">
        <v>28</v>
      </c>
      <c r="C30" s="198">
        <v>5857.6549999999997</v>
      </c>
      <c r="D30" s="196">
        <v>1.4235289179503699E-3</v>
      </c>
      <c r="E30" s="198">
        <v>3177.357</v>
      </c>
      <c r="F30" s="196">
        <v>7.625946269939044E-4</v>
      </c>
      <c r="G30" s="1">
        <v>0</v>
      </c>
      <c r="H30" s="196">
        <v>0.84356211782308366</v>
      </c>
      <c r="I30" s="196">
        <v>0.65182082103074301</v>
      </c>
      <c r="K30" s="186" t="s">
        <v>28</v>
      </c>
      <c r="L30" s="198">
        <v>9781.0419999999995</v>
      </c>
      <c r="M30" s="196">
        <v>1.2117447688287119E-3</v>
      </c>
      <c r="N30" s="198">
        <v>6424.9390000000003</v>
      </c>
      <c r="O30" s="196">
        <v>7.7340731887244325E-4</v>
      </c>
      <c r="P30" s="1">
        <v>0</v>
      </c>
      <c r="Q30" s="196">
        <v>0.5223556208082285</v>
      </c>
      <c r="R30" s="196">
        <v>0.4043960719870594</v>
      </c>
      <c r="T30" s="186"/>
      <c r="U30" s="199"/>
      <c r="V30" s="188"/>
      <c r="W30" s="199"/>
      <c r="X30" s="188"/>
      <c r="Z30" s="188"/>
      <c r="AA30" s="188"/>
    </row>
    <row r="31" spans="2:27" ht="17.149999999999999" customHeight="1" x14ac:dyDescent="0.4">
      <c r="B31" s="186" t="s">
        <v>8</v>
      </c>
      <c r="C31" s="198">
        <v>22209.792000000001</v>
      </c>
      <c r="D31" s="196">
        <v>5.3974297178073444E-3</v>
      </c>
      <c r="E31" s="198">
        <v>18777.573</v>
      </c>
      <c r="F31" s="196">
        <v>4.5067885912051468E-3</v>
      </c>
      <c r="G31" s="1">
        <v>0</v>
      </c>
      <c r="H31" s="196">
        <v>0.18278288679799037</v>
      </c>
      <c r="I31" s="196">
        <v>7.3689477852265872E-2</v>
      </c>
      <c r="K31" s="186" t="s">
        <v>8</v>
      </c>
      <c r="L31" s="198">
        <v>45892.69</v>
      </c>
      <c r="M31" s="196">
        <v>5.6855115267859749E-3</v>
      </c>
      <c r="N31" s="198">
        <v>38969.097000000002</v>
      </c>
      <c r="O31" s="196">
        <v>4.6909371170139004E-3</v>
      </c>
      <c r="P31" s="1">
        <v>0</v>
      </c>
      <c r="Q31" s="196">
        <v>0.17766880767085769</v>
      </c>
      <c r="R31" s="196">
        <v>9.8946027930700842E-2</v>
      </c>
      <c r="T31" s="186"/>
      <c r="U31" s="199"/>
      <c r="V31" s="188"/>
      <c r="W31" s="199"/>
      <c r="X31" s="188"/>
      <c r="Z31" s="188"/>
      <c r="AA31" s="188"/>
    </row>
    <row r="32" spans="2:27" ht="17.149999999999999" customHeight="1" x14ac:dyDescent="0.4">
      <c r="B32" s="186" t="s">
        <v>125</v>
      </c>
      <c r="C32" s="198">
        <v>965.05499999999995</v>
      </c>
      <c r="D32" s="196">
        <v>2.3452792967707968E-4</v>
      </c>
      <c r="E32" s="198">
        <v>912.40800000000002</v>
      </c>
      <c r="F32" s="196">
        <v>2.1898623240204182E-4</v>
      </c>
      <c r="G32" s="1">
        <v>0</v>
      </c>
      <c r="H32" s="196">
        <v>5.7701160007365138E-2</v>
      </c>
      <c r="I32" s="196">
        <v>-3.1880330638726084E-2</v>
      </c>
      <c r="K32" s="186" t="s">
        <v>125</v>
      </c>
      <c r="L32" s="198">
        <v>2002.7619999999999</v>
      </c>
      <c r="M32" s="196">
        <v>2.4811634350500986E-4</v>
      </c>
      <c r="N32" s="198">
        <v>1497.1869999999999</v>
      </c>
      <c r="O32" s="196">
        <v>1.8022511708215075E-4</v>
      </c>
      <c r="P32" s="1">
        <v>0</v>
      </c>
      <c r="Q32" s="196" t="s">
        <v>321</v>
      </c>
      <c r="R32" s="196">
        <v>0.24323127491165497</v>
      </c>
      <c r="T32" s="186"/>
      <c r="U32" s="199"/>
      <c r="V32" s="188"/>
      <c r="W32" s="199"/>
      <c r="X32" s="188"/>
      <c r="Z32" s="188"/>
      <c r="AA32" s="188"/>
    </row>
    <row r="33" spans="2:27" ht="17.149999999999999" customHeight="1" x14ac:dyDescent="0.4">
      <c r="B33" s="200" t="s">
        <v>62</v>
      </c>
      <c r="C33" s="201">
        <v>62.441000000000003</v>
      </c>
      <c r="D33" s="202">
        <v>1.5174428873967321E-5</v>
      </c>
      <c r="E33" s="201">
        <v>-191.99</v>
      </c>
      <c r="F33" s="202">
        <v>-4.6079349105737791E-5</v>
      </c>
      <c r="G33" s="1">
        <v>0</v>
      </c>
      <c r="H33" s="202" t="s">
        <v>321</v>
      </c>
      <c r="I33" s="202">
        <v>-1.2587645424303189</v>
      </c>
      <c r="K33" s="200" t="s">
        <v>62</v>
      </c>
      <c r="L33" s="201">
        <v>-470.02100000000002</v>
      </c>
      <c r="M33" s="202">
        <v>-5.8229530963024193E-5</v>
      </c>
      <c r="N33" s="201">
        <v>-403.75799999999998</v>
      </c>
      <c r="O33" s="202">
        <v>-4.8602701481414825E-5</v>
      </c>
      <c r="P33" s="1">
        <v>0</v>
      </c>
      <c r="Q33" s="202">
        <v>0.16411563362212034</v>
      </c>
      <c r="R33" s="202">
        <v>0.12027090552283903</v>
      </c>
      <c r="T33" s="186"/>
      <c r="U33" s="199"/>
      <c r="V33" s="188"/>
      <c r="W33" s="199"/>
      <c r="X33" s="188"/>
      <c r="Z33" s="188"/>
      <c r="AA33" s="188"/>
    </row>
    <row r="34" spans="2:27" ht="17.149999999999999" customHeight="1" x14ac:dyDescent="0.4">
      <c r="B34" s="165" t="s">
        <v>6</v>
      </c>
      <c r="C34" s="190">
        <v>264551.18599999999</v>
      </c>
      <c r="D34" s="191">
        <v>6.4291301476284798E-2</v>
      </c>
      <c r="E34" s="190">
        <v>239907.802</v>
      </c>
      <c r="F34" s="191">
        <v>5.7580058136091558E-2</v>
      </c>
      <c r="G34" s="1">
        <v>0</v>
      </c>
      <c r="H34" s="191">
        <v>0.10272022749806187</v>
      </c>
      <c r="I34" s="191">
        <v>2.9108386207954418E-4</v>
      </c>
      <c r="K34" s="165" t="s">
        <v>6</v>
      </c>
      <c r="L34" s="190">
        <v>521450.73599999998</v>
      </c>
      <c r="M34" s="191">
        <v>6.460101097100715E-2</v>
      </c>
      <c r="N34" s="190">
        <v>477809.23300000001</v>
      </c>
      <c r="O34" s="191">
        <v>5.751667958669001E-2</v>
      </c>
      <c r="P34" s="1">
        <v>0</v>
      </c>
      <c r="Q34" s="191">
        <v>9.1336667410108374E-2</v>
      </c>
      <c r="R34" s="191">
        <v>1.6708228549855653E-2</v>
      </c>
      <c r="T34" s="192"/>
      <c r="U34" s="193"/>
      <c r="V34" s="194"/>
      <c r="W34" s="193"/>
      <c r="X34" s="194"/>
      <c r="Z34" s="194"/>
      <c r="AA34" s="194"/>
    </row>
    <row r="35" spans="2:27" x14ac:dyDescent="0.4">
      <c r="B35" s="165" t="s">
        <v>87</v>
      </c>
      <c r="C35" s="190">
        <v>4114883.0390000003</v>
      </c>
      <c r="D35" s="191">
        <v>1</v>
      </c>
      <c r="E35" s="190">
        <v>4166508.5060000001</v>
      </c>
      <c r="F35" s="191">
        <v>1</v>
      </c>
      <c r="G35" s="1">
        <v>0</v>
      </c>
      <c r="H35" s="191">
        <v>-1.2390582408665751E-2</v>
      </c>
      <c r="I35" s="191" t="s">
        <v>322</v>
      </c>
      <c r="K35" s="165" t="s">
        <v>87</v>
      </c>
      <c r="L35" s="190">
        <v>8071866.4949999992</v>
      </c>
      <c r="M35" s="191">
        <v>1</v>
      </c>
      <c r="N35" s="190">
        <v>8307316.0069999993</v>
      </c>
      <c r="O35" s="191">
        <v>1</v>
      </c>
      <c r="P35" s="1">
        <v>0</v>
      </c>
      <c r="Q35" s="191">
        <v>-2.8342428746132131E-2</v>
      </c>
      <c r="R35" s="191" t="s">
        <v>321</v>
      </c>
    </row>
    <row r="37" spans="2:27" x14ac:dyDescent="0.4">
      <c r="C37" s="565" t="s">
        <v>254</v>
      </c>
      <c r="D37" s="566"/>
      <c r="E37" s="565" t="s">
        <v>103</v>
      </c>
      <c r="F37" s="566"/>
      <c r="G37" s="1" t="e">
        <v>#REF!</v>
      </c>
      <c r="H37" s="566" t="s">
        <v>184</v>
      </c>
      <c r="I37" s="566"/>
      <c r="L37" s="565" t="str">
        <f>+L4</f>
        <v>6M26</v>
      </c>
      <c r="M37" s="566"/>
      <c r="N37" s="565" t="str">
        <f>+N4</f>
        <v>6M25</v>
      </c>
      <c r="O37" s="566"/>
      <c r="Q37" s="566" t="s">
        <v>184</v>
      </c>
      <c r="R37" s="566"/>
      <c r="U37" s="563"/>
      <c r="V37" s="564"/>
      <c r="W37" s="563"/>
      <c r="X37" s="564"/>
      <c r="Z37" s="564"/>
      <c r="AA37" s="564"/>
    </row>
    <row r="38" spans="2:27" ht="28" customHeight="1" x14ac:dyDescent="0.4">
      <c r="B38" s="182" t="s">
        <v>181</v>
      </c>
      <c r="C38" s="183" t="s">
        <v>179</v>
      </c>
      <c r="D38" s="183" t="s">
        <v>178</v>
      </c>
      <c r="E38" s="183" t="s">
        <v>179</v>
      </c>
      <c r="F38" s="183" t="s">
        <v>178</v>
      </c>
      <c r="G38" s="1" t="e">
        <v>#REF!</v>
      </c>
      <c r="H38" s="183" t="s">
        <v>141</v>
      </c>
      <c r="I38" s="183" t="s">
        <v>177</v>
      </c>
      <c r="K38" s="182" t="s">
        <v>180</v>
      </c>
      <c r="L38" s="183" t="s">
        <v>179</v>
      </c>
      <c r="M38" s="183" t="s">
        <v>178</v>
      </c>
      <c r="N38" s="183" t="s">
        <v>179</v>
      </c>
      <c r="O38" s="183" t="s">
        <v>178</v>
      </c>
      <c r="Q38" s="183" t="s">
        <v>141</v>
      </c>
      <c r="R38" s="183" t="s">
        <v>177</v>
      </c>
      <c r="T38" s="184"/>
      <c r="U38" s="185"/>
      <c r="V38" s="185"/>
      <c r="W38" s="185"/>
      <c r="X38" s="185"/>
      <c r="Z38" s="185"/>
      <c r="AA38" s="185"/>
    </row>
    <row r="39" spans="2:27" ht="15" customHeight="1" x14ac:dyDescent="0.4">
      <c r="B39" s="186" t="s">
        <v>88</v>
      </c>
      <c r="C39" s="199">
        <v>131526.34299999999</v>
      </c>
      <c r="D39" s="188">
        <v>0.10525165152039044</v>
      </c>
      <c r="E39" s="199">
        <v>157752.40700000001</v>
      </c>
      <c r="F39" s="188">
        <v>0.12676443721249522</v>
      </c>
      <c r="G39" s="136">
        <v>0</v>
      </c>
      <c r="H39" s="188">
        <v>-0.16624826523249192</v>
      </c>
      <c r="I39" s="188">
        <v>-0.16624826523249192</v>
      </c>
      <c r="K39" s="186" t="s">
        <v>88</v>
      </c>
      <c r="L39" s="199">
        <v>278317.79300000001</v>
      </c>
      <c r="M39" s="188">
        <v>0.11248880588166985</v>
      </c>
      <c r="N39" s="199">
        <v>308517.17599999998</v>
      </c>
      <c r="O39" s="188">
        <v>0.12508250394147893</v>
      </c>
      <c r="P39" s="136">
        <v>0</v>
      </c>
      <c r="Q39" s="188">
        <v>-9.7885580931156846E-2</v>
      </c>
      <c r="R39" s="188">
        <v>-9.7885580931156846E-2</v>
      </c>
      <c r="T39" s="186"/>
      <c r="U39" s="199"/>
      <c r="V39" s="188"/>
      <c r="W39" s="199"/>
      <c r="X39" s="188"/>
      <c r="Z39" s="188"/>
      <c r="AA39" s="188"/>
    </row>
    <row r="40" spans="2:27" x14ac:dyDescent="0.4">
      <c r="B40" s="186" t="s">
        <v>28</v>
      </c>
      <c r="C40" s="199">
        <v>56503.482000000004</v>
      </c>
      <c r="D40" s="188">
        <v>0.80707249608297582</v>
      </c>
      <c r="E40" s="199">
        <v>51801.930999999997</v>
      </c>
      <c r="F40" s="188">
        <v>0.80306103985148825</v>
      </c>
      <c r="G40" s="136">
        <v>0</v>
      </c>
      <c r="H40" s="188">
        <v>9.07601494623822E-2</v>
      </c>
      <c r="I40" s="188">
        <v>9.07601494623822E-2</v>
      </c>
      <c r="K40" s="186" t="s">
        <v>28</v>
      </c>
      <c r="L40" s="199">
        <v>110419.401</v>
      </c>
      <c r="M40" s="188">
        <v>0.80788910995276786</v>
      </c>
      <c r="N40" s="199">
        <v>103505.092</v>
      </c>
      <c r="O40" s="188">
        <v>0.80743218570282538</v>
      </c>
      <c r="P40" s="136">
        <v>0</v>
      </c>
      <c r="Q40" s="188">
        <v>6.6801631363218261E-2</v>
      </c>
      <c r="R40" s="188">
        <v>6.6801631363218261E-2</v>
      </c>
      <c r="T40" s="186"/>
      <c r="U40" s="199"/>
      <c r="V40" s="188"/>
      <c r="W40" s="199"/>
      <c r="X40" s="188"/>
      <c r="Z40" s="188"/>
      <c r="AA40" s="188"/>
    </row>
    <row r="41" spans="2:27" x14ac:dyDescent="0.4">
      <c r="B41" s="186" t="s">
        <v>8</v>
      </c>
      <c r="C41" s="199">
        <v>1731.165</v>
      </c>
      <c r="D41" s="188">
        <v>8.5956576741303709E-3</v>
      </c>
      <c r="E41" s="199">
        <v>8515.8060000000005</v>
      </c>
      <c r="F41" s="188">
        <v>4.362555314232628E-2</v>
      </c>
      <c r="G41" s="136">
        <v>0</v>
      </c>
      <c r="H41" s="188">
        <v>-0.79671155026312246</v>
      </c>
      <c r="I41" s="188">
        <v>-0.79671155026312246</v>
      </c>
      <c r="K41" s="186" t="s">
        <v>8</v>
      </c>
      <c r="L41" s="199">
        <v>12211.668</v>
      </c>
      <c r="M41" s="188">
        <v>3.0431349264650884E-2</v>
      </c>
      <c r="N41" s="199">
        <v>27596.966</v>
      </c>
      <c r="O41" s="188">
        <v>6.8196310367733978E-2</v>
      </c>
      <c r="P41" s="136">
        <v>0</v>
      </c>
      <c r="Q41" s="188">
        <v>-0.55749961789277847</v>
      </c>
      <c r="R41" s="188">
        <v>-0.55749961789277847</v>
      </c>
      <c r="T41" s="186"/>
      <c r="U41" s="199"/>
      <c r="V41" s="188"/>
      <c r="W41" s="199"/>
      <c r="X41" s="188"/>
      <c r="Z41" s="188"/>
      <c r="AA41" s="188"/>
    </row>
    <row r="42" spans="2:27" x14ac:dyDescent="0.4">
      <c r="B42" s="186" t="s">
        <v>11</v>
      </c>
      <c r="C42" s="199">
        <v>14442.467000000001</v>
      </c>
      <c r="D42" s="188">
        <v>4.9232066467644699E-2</v>
      </c>
      <c r="E42" s="199">
        <v>24719.895</v>
      </c>
      <c r="F42" s="188">
        <v>8.129759631486691E-2</v>
      </c>
      <c r="G42" s="136">
        <v>0</v>
      </c>
      <c r="H42" s="188">
        <v>-0.41575532582157004</v>
      </c>
      <c r="I42" s="188">
        <v>-0.41575532582157004</v>
      </c>
      <c r="K42" s="186" t="s">
        <v>11</v>
      </c>
      <c r="L42" s="199">
        <v>24890.696</v>
      </c>
      <c r="M42" s="188">
        <v>4.501505346115145E-2</v>
      </c>
      <c r="N42" s="199">
        <v>42393.339</v>
      </c>
      <c r="O42" s="188">
        <v>7.0566571379835755E-2</v>
      </c>
      <c r="P42" s="136">
        <v>0</v>
      </c>
      <c r="Q42" s="188">
        <v>-0.41286304435703924</v>
      </c>
      <c r="R42" s="188">
        <v>-0.41286304435703924</v>
      </c>
      <c r="T42" s="186"/>
      <c r="U42" s="199"/>
      <c r="V42" s="188"/>
      <c r="W42" s="199"/>
      <c r="X42" s="188"/>
      <c r="Z42" s="188"/>
      <c r="AA42" s="188"/>
    </row>
    <row r="43" spans="2:27" x14ac:dyDescent="0.4">
      <c r="B43" s="186" t="s">
        <v>125</v>
      </c>
      <c r="C43" s="199">
        <v>-4470.6629999999996</v>
      </c>
      <c r="D43" s="188" t="s">
        <v>321</v>
      </c>
      <c r="E43" s="199">
        <v>-848.07799999999997</v>
      </c>
      <c r="F43" s="188" t="s">
        <v>321</v>
      </c>
      <c r="G43" s="136">
        <v>0</v>
      </c>
      <c r="H43" s="188">
        <v>4.2715233740292753</v>
      </c>
      <c r="I43" s="188">
        <v>4.2715233740292753</v>
      </c>
      <c r="K43" s="186" t="s">
        <v>125</v>
      </c>
      <c r="L43" s="199">
        <v>-9754.5319999999992</v>
      </c>
      <c r="M43" s="188">
        <v>0</v>
      </c>
      <c r="N43" s="199">
        <v>-6602.0950000000003</v>
      </c>
      <c r="O43" s="188">
        <v>-0.48603855565731319</v>
      </c>
      <c r="P43" s="136">
        <v>0</v>
      </c>
      <c r="Q43" s="188">
        <v>0.47749040266763787</v>
      </c>
      <c r="R43" s="188">
        <v>0.47749040266763787</v>
      </c>
      <c r="T43" s="186"/>
      <c r="U43" s="199"/>
      <c r="V43" s="188"/>
      <c r="W43" s="199"/>
      <c r="X43" s="188"/>
      <c r="Z43" s="188"/>
      <c r="AA43" s="188"/>
    </row>
    <row r="44" spans="2:27" x14ac:dyDescent="0.4">
      <c r="B44" s="186" t="s">
        <v>62</v>
      </c>
      <c r="C44" s="203">
        <v>-37670.706000000006</v>
      </c>
      <c r="D44" s="188" t="s">
        <v>321</v>
      </c>
      <c r="E44" s="204">
        <v>-31821.717999999997</v>
      </c>
      <c r="F44" s="188" t="s">
        <v>321</v>
      </c>
      <c r="G44" s="136">
        <v>0</v>
      </c>
      <c r="H44" s="188">
        <v>0.18380490959036244</v>
      </c>
      <c r="I44" s="188">
        <v>0.18380490959036244</v>
      </c>
      <c r="K44" s="186" t="s">
        <v>62</v>
      </c>
      <c r="L44" s="203">
        <v>-74986.701000000001</v>
      </c>
      <c r="M44" s="188">
        <v>-9.0847040847590872</v>
      </c>
      <c r="N44" s="204">
        <v>-54050.212999999996</v>
      </c>
      <c r="O44" s="188">
        <v>-3.9791138206115075</v>
      </c>
      <c r="P44" s="136">
        <v>0</v>
      </c>
      <c r="Q44" s="188">
        <v>0.38735255307874561</v>
      </c>
      <c r="R44" s="188">
        <v>0.38735255307874561</v>
      </c>
      <c r="T44" s="186"/>
      <c r="U44" s="203"/>
      <c r="V44" s="188"/>
      <c r="W44" s="203"/>
      <c r="X44" s="188"/>
      <c r="Z44" s="188"/>
      <c r="AA44" s="188"/>
    </row>
    <row r="45" spans="2:27" x14ac:dyDescent="0.4">
      <c r="B45" s="205" t="s">
        <v>2</v>
      </c>
      <c r="C45" s="206">
        <v>162062.08800000002</v>
      </c>
      <c r="D45" s="207">
        <v>8.914280474131149E-2</v>
      </c>
      <c r="E45" s="206">
        <v>210120.24299999999</v>
      </c>
      <c r="F45" s="207">
        <v>0.11572110309272519</v>
      </c>
      <c r="G45" s="136">
        <v>0</v>
      </c>
      <c r="H45" s="207">
        <v>-0.22871739682882419</v>
      </c>
      <c r="I45" s="207">
        <v>-0.22871739682882419</v>
      </c>
      <c r="K45" s="205" t="s">
        <v>2</v>
      </c>
      <c r="L45" s="206">
        <v>341098.32500000001</v>
      </c>
      <c r="M45" s="207">
        <v>9.5456439345958863E-2</v>
      </c>
      <c r="N45" s="206">
        <v>421360.26500000001</v>
      </c>
      <c r="O45" s="207">
        <v>0.11660047991361441</v>
      </c>
      <c r="P45" s="136">
        <v>0</v>
      </c>
      <c r="Q45" s="207">
        <v>-0.19048293507220004</v>
      </c>
      <c r="R45" s="207">
        <v>-0.19048293507220004</v>
      </c>
      <c r="T45" s="208"/>
      <c r="U45" s="209"/>
      <c r="V45" s="210"/>
      <c r="W45" s="209"/>
      <c r="X45" s="210"/>
      <c r="Z45" s="210"/>
      <c r="AA45" s="210"/>
    </row>
    <row r="46" spans="2:27" x14ac:dyDescent="0.4">
      <c r="B46" s="205" t="s">
        <v>3</v>
      </c>
      <c r="C46" s="206">
        <v>46245.477000000014</v>
      </c>
      <c r="D46" s="207">
        <v>5.5362134791124715E-2</v>
      </c>
      <c r="E46" s="206">
        <v>49857.568999999989</v>
      </c>
      <c r="F46" s="207">
        <v>0.11572110309272519</v>
      </c>
      <c r="G46" s="136">
        <v>0</v>
      </c>
      <c r="H46" s="207">
        <v>-7.2448217441166807E-2</v>
      </c>
      <c r="I46" s="207">
        <v>0.19299048910857475</v>
      </c>
      <c r="K46" s="205" t="s">
        <v>3</v>
      </c>
      <c r="L46" s="206">
        <v>93365.641999999993</v>
      </c>
      <c r="M46" s="207">
        <v>5.8179678534426897E-2</v>
      </c>
      <c r="N46" s="206">
        <v>121703.291</v>
      </c>
      <c r="O46" s="207">
        <v>6.977234955143137E-2</v>
      </c>
      <c r="P46" s="136">
        <v>0</v>
      </c>
      <c r="Q46" s="207">
        <v>-0.23284209298826608</v>
      </c>
      <c r="R46" s="207">
        <v>5.5656786622349408E-2</v>
      </c>
      <c r="T46" s="208"/>
      <c r="U46" s="209"/>
      <c r="V46" s="210"/>
      <c r="W46" s="209"/>
      <c r="X46" s="210"/>
      <c r="Z46" s="210"/>
      <c r="AA46" s="210"/>
    </row>
    <row r="47" spans="2:27" x14ac:dyDescent="0.4">
      <c r="B47" s="205" t="s">
        <v>102</v>
      </c>
      <c r="C47" s="206">
        <v>47740.57</v>
      </c>
      <c r="D47" s="207">
        <v>9.4432089946635045E-2</v>
      </c>
      <c r="E47" s="206">
        <v>50352.919000000002</v>
      </c>
      <c r="F47" s="207">
        <v>0.11572110309272519</v>
      </c>
      <c r="G47" s="136">
        <v>0</v>
      </c>
      <c r="H47" s="207">
        <v>-5.188078569983201E-2</v>
      </c>
      <c r="I47" s="207">
        <v>1.9025411324626873E-3</v>
      </c>
      <c r="K47" s="205" t="s">
        <v>102</v>
      </c>
      <c r="L47" s="206">
        <v>97404.165000000008</v>
      </c>
      <c r="M47" s="207">
        <v>9.6402656694521333E-2</v>
      </c>
      <c r="N47" s="206">
        <v>105330.541</v>
      </c>
      <c r="O47" s="207">
        <v>9.9240476949751008E-2</v>
      </c>
      <c r="P47" s="136">
        <v>0</v>
      </c>
      <c r="Q47" s="207">
        <v>-7.5252399966311612E-2</v>
      </c>
      <c r="R47" s="207">
        <v>-6.4748042002276129E-3</v>
      </c>
      <c r="T47" s="208"/>
      <c r="U47" s="209"/>
      <c r="V47" s="210"/>
      <c r="W47" s="209"/>
      <c r="X47" s="210"/>
      <c r="Z47" s="210"/>
      <c r="AA47" s="210"/>
    </row>
    <row r="48" spans="2:27" x14ac:dyDescent="0.4">
      <c r="B48" s="205" t="s">
        <v>4</v>
      </c>
      <c r="C48" s="206">
        <v>19210.648000000001</v>
      </c>
      <c r="D48" s="207">
        <v>5.5829393059558266E-2</v>
      </c>
      <c r="E48" s="206">
        <v>20923.118000000002</v>
      </c>
      <c r="F48" s="207">
        <v>0.11572110309272519</v>
      </c>
      <c r="G48" s="136">
        <v>0</v>
      </c>
      <c r="H48" s="207">
        <v>-8.1845831964432847E-2</v>
      </c>
      <c r="I48" s="207">
        <v>-0.13819093084222012</v>
      </c>
      <c r="K48" s="205" t="s">
        <v>4</v>
      </c>
      <c r="L48" s="206">
        <v>31309.083999999999</v>
      </c>
      <c r="M48" s="207">
        <v>4.7053613895635969E-2</v>
      </c>
      <c r="N48" s="206">
        <v>29446.411999999997</v>
      </c>
      <c r="O48" s="207">
        <v>3.8737968277218336E-2</v>
      </c>
      <c r="P48" s="136">
        <v>0</v>
      </c>
      <c r="Q48" s="207">
        <v>6.3256331535400667E-2</v>
      </c>
      <c r="R48" s="207">
        <v>1.397161187717999E-2</v>
      </c>
      <c r="T48" s="208"/>
      <c r="U48" s="209"/>
      <c r="V48" s="210"/>
      <c r="W48" s="209"/>
      <c r="X48" s="210"/>
      <c r="Z48" s="210"/>
      <c r="AA48" s="210"/>
    </row>
    <row r="49" spans="2:27" x14ac:dyDescent="0.4">
      <c r="B49" s="205" t="s">
        <v>5</v>
      </c>
      <c r="C49" s="206">
        <v>43073.271000000008</v>
      </c>
      <c r="D49" s="207">
        <v>0.12400551430538109</v>
      </c>
      <c r="E49" s="206">
        <v>38154.742999999995</v>
      </c>
      <c r="F49" s="207">
        <v>0.11572110309272519</v>
      </c>
      <c r="G49" s="136">
        <v>0</v>
      </c>
      <c r="H49" s="207">
        <v>0.12891000209331804</v>
      </c>
      <c r="I49" s="207">
        <v>0.11466534798350869</v>
      </c>
      <c r="K49" s="205" t="s">
        <v>5</v>
      </c>
      <c r="L49" s="206">
        <v>87000.128999999986</v>
      </c>
      <c r="M49" s="207">
        <v>0.12490791428924664</v>
      </c>
      <c r="N49" s="206">
        <v>77147.704000000012</v>
      </c>
      <c r="O49" s="207">
        <v>0.11868951545939412</v>
      </c>
      <c r="P49" s="136">
        <v>0</v>
      </c>
      <c r="Q49" s="207">
        <v>0.12770859648655231</v>
      </c>
      <c r="R49" s="207">
        <v>0.11655157639058689</v>
      </c>
      <c r="T49" s="208"/>
      <c r="U49" s="209"/>
      <c r="V49" s="210"/>
      <c r="W49" s="209"/>
      <c r="X49" s="210"/>
      <c r="Z49" s="210"/>
      <c r="AA49" s="210"/>
    </row>
    <row r="50" spans="2:27" x14ac:dyDescent="0.4">
      <c r="B50" s="205" t="s">
        <v>6</v>
      </c>
      <c r="C50" s="206">
        <v>10278.628000000001</v>
      </c>
      <c r="D50" s="207">
        <v>3.8853078511619302E-2</v>
      </c>
      <c r="E50" s="206">
        <v>5137.7690000000021</v>
      </c>
      <c r="F50" s="207">
        <v>0.11572110309272519</v>
      </c>
      <c r="G50" s="136">
        <v>0</v>
      </c>
      <c r="H50" s="207">
        <v>1.0006014283631663</v>
      </c>
      <c r="I50" s="207">
        <v>0.80045520802150549</v>
      </c>
      <c r="K50" s="205" t="s">
        <v>6</v>
      </c>
      <c r="L50" s="206">
        <v>21049.573</v>
      </c>
      <c r="M50" s="207">
        <v>4.0367328199532933E-2</v>
      </c>
      <c r="N50" s="206">
        <v>11998.418</v>
      </c>
      <c r="O50" s="207">
        <v>2.5111314665616769E-2</v>
      </c>
      <c r="P50" s="136">
        <v>0</v>
      </c>
      <c r="Q50" s="207">
        <v>0.75436236677201962</v>
      </c>
      <c r="R50" s="207" t="s">
        <v>321</v>
      </c>
      <c r="T50" s="208"/>
      <c r="U50" s="209"/>
      <c r="V50" s="210"/>
      <c r="W50" s="209"/>
      <c r="X50" s="210"/>
      <c r="Z50" s="210"/>
      <c r="AA50" s="210"/>
    </row>
    <row r="51" spans="2:27" x14ac:dyDescent="0.4">
      <c r="B51" s="165" t="s">
        <v>87</v>
      </c>
      <c r="C51" s="190">
        <v>328610.68200000009</v>
      </c>
      <c r="D51" s="191">
        <v>7.985905769021788E-2</v>
      </c>
      <c r="E51" s="190">
        <v>374546.36100000003</v>
      </c>
      <c r="F51" s="191">
        <v>8.9894538907248786E-2</v>
      </c>
      <c r="G51" s="136">
        <v>0</v>
      </c>
      <c r="H51" s="191">
        <v>-0.12264350634019361</v>
      </c>
      <c r="I51" s="191" t="s">
        <v>322</v>
      </c>
      <c r="K51" s="165" t="s">
        <v>87</v>
      </c>
      <c r="L51" s="190">
        <v>671226.91799999995</v>
      </c>
      <c r="M51" s="191">
        <v>8.3156345365199211E-2</v>
      </c>
      <c r="N51" s="190">
        <v>766986.63099999994</v>
      </c>
      <c r="O51" s="191">
        <v>9.2326646819949246E-2</v>
      </c>
      <c r="P51" s="136">
        <v>0</v>
      </c>
      <c r="Q51" s="191">
        <v>-0.12485186720288477</v>
      </c>
      <c r="R51" s="191" t="s">
        <v>322</v>
      </c>
    </row>
    <row r="52" spans="2:27" x14ac:dyDescent="0.4">
      <c r="C52" s="211"/>
    </row>
  </sheetData>
  <mergeCells count="18">
    <mergeCell ref="L4:M4"/>
    <mergeCell ref="N4:O4"/>
    <mergeCell ref="Q4:R4"/>
    <mergeCell ref="L37:M37"/>
    <mergeCell ref="N37:O37"/>
    <mergeCell ref="Q37:R37"/>
    <mergeCell ref="C37:D37"/>
    <mergeCell ref="E37:F37"/>
    <mergeCell ref="H37:I37"/>
    <mergeCell ref="C4:D4"/>
    <mergeCell ref="E4:F4"/>
    <mergeCell ref="H4:I4"/>
    <mergeCell ref="U4:V4"/>
    <mergeCell ref="W4:X4"/>
    <mergeCell ref="Z4:AA4"/>
    <mergeCell ref="U37:V37"/>
    <mergeCell ref="W37:X37"/>
    <mergeCell ref="Z37:AA37"/>
  </mergeCells>
  <pageMargins left="0.70866141732283472" right="0.70866141732283472" top="0.74803149606299213" bottom="0.74803149606299213" header="0.31496062992125984" footer="0.31496062992125984"/>
  <pageSetup scale="55" fitToHeight="10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07E4-9663-4757-8656-9D80CE039770}">
  <sheetPr>
    <tabColor theme="4" tint="0.79998168889431442"/>
  </sheetPr>
  <dimension ref="A1:I17"/>
  <sheetViews>
    <sheetView showGridLines="0" zoomScaleNormal="100" workbookViewId="0">
      <selection activeCell="C13" sqref="C13"/>
    </sheetView>
  </sheetViews>
  <sheetFormatPr baseColWidth="10" defaultColWidth="11.453125" defaultRowHeight="15" x14ac:dyDescent="0.4"/>
  <cols>
    <col min="1" max="1" width="0.81640625" style="14" customWidth="1"/>
    <col min="2" max="2" width="33.453125" style="14" customWidth="1"/>
    <col min="3" max="3" width="16.54296875" style="14" customWidth="1"/>
    <col min="4" max="4" width="14.7265625" style="14" customWidth="1"/>
    <col min="5" max="5" width="9.6328125" style="181" bestFit="1" customWidth="1"/>
    <col min="6" max="6" width="0.81640625" style="14" customWidth="1"/>
    <col min="7" max="7" width="13.08984375" style="14" bestFit="1" customWidth="1"/>
    <col min="8" max="8" width="13.1796875" style="14" bestFit="1" customWidth="1"/>
    <col min="9" max="9" width="8.81640625" style="14" customWidth="1"/>
    <col min="10" max="16384" width="11.453125" style="14"/>
  </cols>
  <sheetData>
    <row r="1" spans="1:9" ht="9.75" customHeight="1" x14ac:dyDescent="0.4">
      <c r="E1" s="14"/>
    </row>
    <row r="2" spans="1:9" x14ac:dyDescent="0.4">
      <c r="A2" s="168"/>
      <c r="B2" s="169" t="s">
        <v>198</v>
      </c>
      <c r="E2" s="14"/>
    </row>
    <row r="3" spans="1:9" s="5" customFormat="1" ht="15" customHeight="1" x14ac:dyDescent="0.4">
      <c r="A3" s="149"/>
      <c r="B3" s="5" t="s">
        <v>261</v>
      </c>
      <c r="C3" s="150"/>
      <c r="D3" s="150"/>
      <c r="E3" s="150"/>
      <c r="F3" s="151"/>
      <c r="G3" s="152"/>
    </row>
    <row r="4" spans="1:9" ht="9.75" customHeight="1" x14ac:dyDescent="0.4">
      <c r="A4" s="153"/>
      <c r="B4" s="154"/>
      <c r="C4" s="170"/>
      <c r="D4" s="170"/>
      <c r="E4" s="154"/>
      <c r="F4" s="154"/>
      <c r="G4" s="155"/>
    </row>
    <row r="5" spans="1:9" ht="28" customHeight="1" x14ac:dyDescent="0.4">
      <c r="B5" s="567"/>
      <c r="C5" s="569" t="s">
        <v>133</v>
      </c>
      <c r="D5" s="569"/>
      <c r="E5" s="569"/>
      <c r="F5" s="27"/>
      <c r="G5" s="569" t="s">
        <v>197</v>
      </c>
      <c r="H5" s="569"/>
      <c r="I5" s="569"/>
    </row>
    <row r="6" spans="1:9" ht="31.5" customHeight="1" x14ac:dyDescent="0.4">
      <c r="B6" s="567"/>
      <c r="C6" s="28">
        <v>46174</v>
      </c>
      <c r="D6" s="28">
        <v>45992</v>
      </c>
      <c r="E6" s="570" t="s">
        <v>183</v>
      </c>
      <c r="F6" s="29"/>
      <c r="G6" s="28">
        <f>C6</f>
        <v>46174</v>
      </c>
      <c r="H6" s="28">
        <f>D6</f>
        <v>45992</v>
      </c>
      <c r="I6" s="570" t="s">
        <v>183</v>
      </c>
    </row>
    <row r="7" spans="1:9" x14ac:dyDescent="0.4">
      <c r="B7" s="568"/>
      <c r="C7" s="30" t="s">
        <v>196</v>
      </c>
      <c r="D7" s="30" t="s">
        <v>196</v>
      </c>
      <c r="E7" s="571"/>
      <c r="F7" s="29"/>
      <c r="G7" s="572" t="s">
        <v>196</v>
      </c>
      <c r="H7" s="572" t="s">
        <v>196</v>
      </c>
      <c r="I7" s="571"/>
    </row>
    <row r="8" spans="1:9" x14ac:dyDescent="0.4">
      <c r="B8" s="31" t="s">
        <v>195</v>
      </c>
      <c r="C8" s="171">
        <v>3581471.9649999999</v>
      </c>
      <c r="D8" s="171">
        <v>3464999.068</v>
      </c>
      <c r="E8" s="172">
        <v>3.3614120729685615E-2</v>
      </c>
      <c r="F8" s="173">
        <v>0</v>
      </c>
      <c r="G8" s="171">
        <v>3557928.4877490667</v>
      </c>
      <c r="H8" s="171">
        <v>3457420.587559591</v>
      </c>
      <c r="I8" s="172">
        <v>2.9070197751214E-2</v>
      </c>
    </row>
    <row r="9" spans="1:9" x14ac:dyDescent="0.4">
      <c r="B9" s="32" t="s">
        <v>194</v>
      </c>
      <c r="C9" s="174">
        <v>11885999.560999999</v>
      </c>
      <c r="D9" s="174">
        <v>11398910.252</v>
      </c>
      <c r="E9" s="175">
        <v>4.2731217127929932E-2</v>
      </c>
      <c r="F9" s="176">
        <v>0</v>
      </c>
      <c r="G9" s="174">
        <v>11720072.384998407</v>
      </c>
      <c r="H9" s="174">
        <v>10413187.644283578</v>
      </c>
      <c r="I9" s="175">
        <v>0.12550285132259731</v>
      </c>
    </row>
    <row r="10" spans="1:9" x14ac:dyDescent="0.4">
      <c r="B10" s="33" t="s">
        <v>193</v>
      </c>
      <c r="C10" s="177">
        <v>15467471.525999999</v>
      </c>
      <c r="D10" s="177">
        <v>14863909.32</v>
      </c>
      <c r="E10" s="178">
        <v>4.0605885908351125E-2</v>
      </c>
      <c r="F10" s="176">
        <v>0</v>
      </c>
      <c r="G10" s="177">
        <v>15278000.872747473</v>
      </c>
      <c r="H10" s="177">
        <v>13870608.23184317</v>
      </c>
      <c r="I10" s="178">
        <v>0.10146582019909633</v>
      </c>
    </row>
    <row r="11" spans="1:9" x14ac:dyDescent="0.4">
      <c r="B11" s="34" t="s">
        <v>192</v>
      </c>
      <c r="C11" s="171">
        <v>3625209.3820000007</v>
      </c>
      <c r="D11" s="171">
        <v>3773170.49</v>
      </c>
      <c r="E11" s="172">
        <v>-3.9214000107373748E-2</v>
      </c>
      <c r="F11" s="173">
        <v>0</v>
      </c>
      <c r="G11" s="171">
        <v>3625075.2384488694</v>
      </c>
      <c r="H11" s="171">
        <v>3772474.4674300356</v>
      </c>
      <c r="I11" s="172">
        <v>-3.9072293332598873E-2</v>
      </c>
    </row>
    <row r="12" spans="1:9" x14ac:dyDescent="0.4">
      <c r="B12" s="32" t="s">
        <v>191</v>
      </c>
      <c r="C12" s="174">
        <v>6105479.9019999998</v>
      </c>
      <c r="D12" s="174">
        <v>5816648.6170000006</v>
      </c>
      <c r="E12" s="175">
        <v>4.9655962396601971E-2</v>
      </c>
      <c r="F12" s="176">
        <v>0</v>
      </c>
      <c r="G12" s="174">
        <v>6036816.4726966685</v>
      </c>
      <c r="H12" s="174">
        <v>5463707.2552171247</v>
      </c>
      <c r="I12" s="175">
        <v>0.10489383686000009</v>
      </c>
    </row>
    <row r="13" spans="1:9" x14ac:dyDescent="0.4">
      <c r="B13" s="33" t="s">
        <v>190</v>
      </c>
      <c r="C13" s="177">
        <v>9730689.284</v>
      </c>
      <c r="D13" s="177">
        <v>9589819.1070000008</v>
      </c>
      <c r="E13" s="178">
        <v>1.4689555186413461E-2</v>
      </c>
      <c r="F13" s="176">
        <v>0</v>
      </c>
      <c r="G13" s="177">
        <v>9661891.7111455388</v>
      </c>
      <c r="H13" s="177">
        <v>9236181.7226471603</v>
      </c>
      <c r="I13" s="178">
        <v>4.6091556151881985E-2</v>
      </c>
    </row>
    <row r="14" spans="1:9" x14ac:dyDescent="0.4">
      <c r="B14" s="34" t="s">
        <v>189</v>
      </c>
      <c r="C14" s="171">
        <v>5049987.6960000005</v>
      </c>
      <c r="D14" s="171">
        <v>4623884.8790000007</v>
      </c>
      <c r="E14" s="172">
        <v>9.215255745989781E-2</v>
      </c>
      <c r="F14" s="173">
        <v>0</v>
      </c>
      <c r="G14" s="171">
        <v>4929314.6156019382</v>
      </c>
      <c r="H14" s="171">
        <v>3984221.1751960102</v>
      </c>
      <c r="I14" s="172">
        <v>0.23720908023120302</v>
      </c>
    </row>
    <row r="15" spans="1:9" x14ac:dyDescent="0.4">
      <c r="B15" s="35" t="s">
        <v>188</v>
      </c>
      <c r="C15" s="171">
        <v>686794.54599999997</v>
      </c>
      <c r="D15" s="171">
        <v>650205.33400000003</v>
      </c>
      <c r="E15" s="172">
        <v>5.627331872980279E-2</v>
      </c>
      <c r="F15" s="173">
        <v>0</v>
      </c>
      <c r="G15" s="171">
        <v>686794.54599999997</v>
      </c>
      <c r="H15" s="171">
        <v>650205.33400000003</v>
      </c>
      <c r="I15" s="172">
        <v>5.627331872980279E-2</v>
      </c>
    </row>
    <row r="16" spans="1:9" x14ac:dyDescent="0.4">
      <c r="B16" s="36" t="s">
        <v>187</v>
      </c>
      <c r="C16" s="177">
        <v>5736782.2420000006</v>
      </c>
      <c r="D16" s="177">
        <v>5274090.2130000005</v>
      </c>
      <c r="E16" s="178">
        <v>8.7729259514659041E-2</v>
      </c>
      <c r="F16" s="176">
        <v>0</v>
      </c>
      <c r="G16" s="177">
        <v>5616109.1616019383</v>
      </c>
      <c r="H16" s="177">
        <v>4634426.5091960104</v>
      </c>
      <c r="I16" s="178">
        <v>0.211823976593003</v>
      </c>
    </row>
    <row r="17" spans="2:9" x14ac:dyDescent="0.4">
      <c r="B17" s="37" t="s">
        <v>186</v>
      </c>
      <c r="C17" s="179">
        <v>15467471.526000001</v>
      </c>
      <c r="D17" s="179">
        <v>14863909.32</v>
      </c>
      <c r="E17" s="180">
        <v>4.0605885908351347E-2</v>
      </c>
      <c r="F17" s="176">
        <v>0</v>
      </c>
      <c r="G17" s="179">
        <v>15278000.872747477</v>
      </c>
      <c r="H17" s="179">
        <v>13870608.23184317</v>
      </c>
      <c r="I17" s="180">
        <v>0.10146582019909656</v>
      </c>
    </row>
  </sheetData>
  <mergeCells count="6">
    <mergeCell ref="B5:B7"/>
    <mergeCell ref="C5:E5"/>
    <mergeCell ref="G5:I5"/>
    <mergeCell ref="E6:E7"/>
    <mergeCell ref="I6:I7"/>
    <mergeCell ref="G7:H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2480-4659-47A8-AE64-F1B443370306}">
  <sheetPr>
    <tabColor theme="4" tint="0.79998168889431442"/>
  </sheetPr>
  <dimension ref="B2:J60"/>
  <sheetViews>
    <sheetView showGridLines="0" workbookViewId="0">
      <selection activeCell="B2" sqref="B2"/>
    </sheetView>
  </sheetViews>
  <sheetFormatPr baseColWidth="10" defaultRowHeight="14.5" x14ac:dyDescent="0.35"/>
  <cols>
    <col min="1" max="1" width="5.26953125" customWidth="1"/>
    <col min="2" max="2" width="73.453125" bestFit="1" customWidth="1"/>
    <col min="3" max="3" width="13.1796875" bestFit="1" customWidth="1"/>
    <col min="5" max="5" width="2.54296875" customWidth="1"/>
    <col min="8" max="8" width="2.6328125" customWidth="1"/>
    <col min="9" max="9" width="12.81640625" bestFit="1" customWidth="1"/>
  </cols>
  <sheetData>
    <row r="2" spans="2:10" ht="16.5" customHeight="1" x14ac:dyDescent="0.45">
      <c r="B2" s="470" t="s">
        <v>317</v>
      </c>
    </row>
    <row r="3" spans="2:10" ht="16.5" customHeight="1" x14ac:dyDescent="0.35">
      <c r="B3" s="476"/>
      <c r="C3" s="573" t="s">
        <v>133</v>
      </c>
      <c r="D3" s="573"/>
      <c r="E3" s="478"/>
      <c r="F3" s="573" t="s">
        <v>200</v>
      </c>
      <c r="G3" s="573"/>
      <c r="H3" s="477"/>
      <c r="I3" s="573" t="s">
        <v>199</v>
      </c>
      <c r="J3" s="573"/>
    </row>
    <row r="4" spans="2:10" ht="16.5" x14ac:dyDescent="0.35">
      <c r="B4" s="575" t="s">
        <v>265</v>
      </c>
      <c r="C4" s="473" t="s">
        <v>315</v>
      </c>
      <c r="D4" s="473" t="s">
        <v>316</v>
      </c>
      <c r="E4" s="471"/>
      <c r="F4" s="473" t="str">
        <f>C4</f>
        <v>JUN 26</v>
      </c>
      <c r="G4" s="473" t="str">
        <f>D4</f>
        <v>DIC 25</v>
      </c>
      <c r="H4" s="472"/>
      <c r="I4" s="473" t="str">
        <f>C4</f>
        <v>JUN 26</v>
      </c>
      <c r="J4" s="473" t="str">
        <f>D4</f>
        <v>DIC 25</v>
      </c>
    </row>
    <row r="5" spans="2:10" ht="16.5" x14ac:dyDescent="0.35">
      <c r="B5" s="575"/>
      <c r="C5" s="574" t="s">
        <v>196</v>
      </c>
      <c r="D5" s="574"/>
      <c r="E5" s="471"/>
      <c r="F5" s="574" t="s">
        <v>196</v>
      </c>
      <c r="G5" s="574"/>
      <c r="H5" s="474"/>
      <c r="I5" s="574" t="s">
        <v>196</v>
      </c>
      <c r="J5" s="574"/>
    </row>
    <row r="6" spans="2:10" ht="16.5" x14ac:dyDescent="0.35">
      <c r="B6" s="479" t="s">
        <v>266</v>
      </c>
      <c r="C6" s="480">
        <v>663393.76800000004</v>
      </c>
      <c r="D6" s="480">
        <v>637155.83299999998</v>
      </c>
      <c r="E6" s="481"/>
      <c r="F6" s="480">
        <v>0</v>
      </c>
      <c r="G6" s="480">
        <v>0</v>
      </c>
      <c r="H6" s="482"/>
      <c r="I6" s="480">
        <v>663393.76800000004</v>
      </c>
      <c r="J6" s="480">
        <v>637155.83299999998</v>
      </c>
    </row>
    <row r="7" spans="2:10" ht="16.5" x14ac:dyDescent="0.35">
      <c r="B7" s="483" t="s">
        <v>267</v>
      </c>
      <c r="C7" s="484">
        <v>43347.031999999999</v>
      </c>
      <c r="D7" s="484">
        <v>46666.125999999997</v>
      </c>
      <c r="E7" s="481"/>
      <c r="F7" s="484">
        <v>0</v>
      </c>
      <c r="G7" s="484">
        <v>0</v>
      </c>
      <c r="H7" s="482"/>
      <c r="I7" s="484">
        <v>43347.031999999999</v>
      </c>
      <c r="J7" s="484">
        <v>46666.125999999997</v>
      </c>
    </row>
    <row r="8" spans="2:10" ht="16.5" x14ac:dyDescent="0.35">
      <c r="B8" s="483" t="s">
        <v>268</v>
      </c>
      <c r="C8" s="482">
        <v>47884.777000000002</v>
      </c>
      <c r="D8" s="482">
        <v>39435.239000000001</v>
      </c>
      <c r="E8" s="481"/>
      <c r="F8" s="482">
        <v>225.87525093320002</v>
      </c>
      <c r="G8" s="482">
        <v>983.282440408821</v>
      </c>
      <c r="H8" s="482"/>
      <c r="I8" s="484">
        <v>47658.901749066805</v>
      </c>
      <c r="J8" s="482">
        <v>38451.956559591177</v>
      </c>
    </row>
    <row r="9" spans="2:10" ht="16.5" x14ac:dyDescent="0.35">
      <c r="B9" s="483" t="s">
        <v>269</v>
      </c>
      <c r="C9" s="482">
        <v>926145.54</v>
      </c>
      <c r="D9" s="482">
        <v>965919.70200000005</v>
      </c>
      <c r="E9" s="481"/>
      <c r="F9" s="482">
        <v>0</v>
      </c>
      <c r="G9" s="482">
        <v>0</v>
      </c>
      <c r="H9" s="482"/>
      <c r="I9" s="482">
        <v>926145.54</v>
      </c>
      <c r="J9" s="482">
        <v>965919.70200000005</v>
      </c>
    </row>
    <row r="10" spans="2:10" ht="16.5" x14ac:dyDescent="0.35">
      <c r="B10" s="483" t="s">
        <v>270</v>
      </c>
      <c r="C10" s="482">
        <v>12774.27</v>
      </c>
      <c r="D10" s="482">
        <v>14825.593999999999</v>
      </c>
      <c r="E10" s="481"/>
      <c r="F10" s="482">
        <v>0</v>
      </c>
      <c r="G10" s="482">
        <v>0</v>
      </c>
      <c r="H10" s="482"/>
      <c r="I10" s="485">
        <v>12774.27</v>
      </c>
      <c r="J10" s="482">
        <v>14825.593999999999</v>
      </c>
    </row>
    <row r="11" spans="2:10" ht="16.5" x14ac:dyDescent="0.35">
      <c r="B11" s="483" t="s">
        <v>271</v>
      </c>
      <c r="C11" s="482">
        <v>1764420.605</v>
      </c>
      <c r="D11" s="482">
        <v>1658376.9369999999</v>
      </c>
      <c r="E11" s="481"/>
      <c r="F11" s="482">
        <v>23317.601999999999</v>
      </c>
      <c r="G11" s="482">
        <v>6595.1980000000003</v>
      </c>
      <c r="H11" s="482"/>
      <c r="I11" s="485">
        <v>1741103.003</v>
      </c>
      <c r="J11" s="482">
        <v>1651781.7389999998</v>
      </c>
    </row>
    <row r="12" spans="2:10" ht="16.5" x14ac:dyDescent="0.35">
      <c r="B12" s="483" t="s">
        <v>272</v>
      </c>
      <c r="C12" s="482">
        <v>116916.05899999999</v>
      </c>
      <c r="D12" s="482">
        <v>89548.27</v>
      </c>
      <c r="E12" s="481"/>
      <c r="F12" s="482">
        <v>0</v>
      </c>
      <c r="G12" s="482">
        <v>0</v>
      </c>
      <c r="H12" s="482"/>
      <c r="I12" s="485">
        <v>116916.05899999999</v>
      </c>
      <c r="J12" s="482">
        <v>89548.27</v>
      </c>
    </row>
    <row r="13" spans="2:10" ht="33" x14ac:dyDescent="0.35">
      <c r="B13" s="483" t="s">
        <v>273</v>
      </c>
      <c r="C13" s="482">
        <v>6589.9139999999998</v>
      </c>
      <c r="D13" s="482">
        <v>13071.367</v>
      </c>
      <c r="E13" s="486"/>
      <c r="F13" s="482">
        <v>0</v>
      </c>
      <c r="G13" s="482">
        <v>0</v>
      </c>
      <c r="H13" s="486"/>
      <c r="I13" s="485">
        <v>6589.9139999999998</v>
      </c>
      <c r="J13" s="482">
        <v>13071.367</v>
      </c>
    </row>
    <row r="14" spans="2:10" ht="16.5" x14ac:dyDescent="0.35">
      <c r="B14" s="487" t="s">
        <v>274</v>
      </c>
      <c r="C14" s="488">
        <v>3581471.9649999999</v>
      </c>
      <c r="D14" s="488">
        <v>3464999.068</v>
      </c>
      <c r="E14" s="489"/>
      <c r="F14" s="488">
        <v>23543.4772509332</v>
      </c>
      <c r="G14" s="488">
        <v>7578.4804404088209</v>
      </c>
      <c r="H14" s="486"/>
      <c r="I14" s="488">
        <v>3557928.4877490667</v>
      </c>
      <c r="J14" s="488">
        <v>3457420.587559591</v>
      </c>
    </row>
    <row r="15" spans="2:10" ht="16.5" x14ac:dyDescent="0.35">
      <c r="B15" s="483" t="s">
        <v>275</v>
      </c>
      <c r="C15" s="482">
        <v>49550.830999999998</v>
      </c>
      <c r="D15" s="482">
        <v>185822.391</v>
      </c>
      <c r="E15" s="481"/>
      <c r="F15" s="482">
        <v>0</v>
      </c>
      <c r="G15" s="482">
        <v>0</v>
      </c>
      <c r="H15" s="482"/>
      <c r="I15" s="482">
        <v>49550.830999999998</v>
      </c>
      <c r="J15" s="482">
        <v>185822.391</v>
      </c>
    </row>
    <row r="16" spans="2:10" ht="16.5" x14ac:dyDescent="0.35">
      <c r="B16" s="483" t="s">
        <v>276</v>
      </c>
      <c r="C16" s="482">
        <v>53796.633999999998</v>
      </c>
      <c r="D16" s="482">
        <v>33387.150999999998</v>
      </c>
      <c r="E16" s="481"/>
      <c r="F16" s="482">
        <v>1749.3086092683998</v>
      </c>
      <c r="G16" s="482">
        <v>1306.7049835219998</v>
      </c>
      <c r="H16" s="482"/>
      <c r="I16" s="482">
        <v>52047.325390731596</v>
      </c>
      <c r="J16" s="482">
        <v>32080.446016477999</v>
      </c>
    </row>
    <row r="17" spans="2:10" ht="33" x14ac:dyDescent="0.35">
      <c r="B17" s="483" t="s">
        <v>277</v>
      </c>
      <c r="C17" s="482">
        <v>18832.853999999999</v>
      </c>
      <c r="D17" s="482">
        <v>12095.946</v>
      </c>
      <c r="E17" s="481"/>
      <c r="F17" s="482">
        <v>0</v>
      </c>
      <c r="G17" s="482">
        <v>0</v>
      </c>
      <c r="H17" s="482"/>
      <c r="I17" s="482">
        <v>18832.853999999999</v>
      </c>
      <c r="J17" s="482">
        <v>12095.946</v>
      </c>
    </row>
    <row r="18" spans="2:10" ht="16.5" x14ac:dyDescent="0.35">
      <c r="B18" s="483" t="s">
        <v>278</v>
      </c>
      <c r="C18" s="482">
        <v>357246.82400000002</v>
      </c>
      <c r="D18" s="482">
        <v>353969.14399999997</v>
      </c>
      <c r="E18" s="481"/>
      <c r="F18" s="482">
        <v>0</v>
      </c>
      <c r="G18" s="482">
        <v>0</v>
      </c>
      <c r="H18" s="482"/>
      <c r="I18" s="482">
        <v>357246.82400000002</v>
      </c>
      <c r="J18" s="482">
        <v>353969.14399999997</v>
      </c>
    </row>
    <row r="19" spans="2:10" ht="16.5" x14ac:dyDescent="0.35">
      <c r="B19" s="483" t="s">
        <v>279</v>
      </c>
      <c r="C19" s="482">
        <v>850680.12100000004</v>
      </c>
      <c r="D19" s="482">
        <v>846170.42299999995</v>
      </c>
      <c r="E19" s="481"/>
      <c r="F19" s="482">
        <v>2476.2986253982481</v>
      </c>
      <c r="G19" s="482">
        <v>9738.3829923161138</v>
      </c>
      <c r="H19" s="482"/>
      <c r="I19" s="482">
        <v>848203.82237460185</v>
      </c>
      <c r="J19" s="482">
        <v>836432.0400076838</v>
      </c>
    </row>
    <row r="20" spans="2:10" ht="16.5" x14ac:dyDescent="0.35">
      <c r="B20" s="483" t="s">
        <v>280</v>
      </c>
      <c r="C20" s="482">
        <v>1988199.92</v>
      </c>
      <c r="D20" s="482">
        <v>1881839.277</v>
      </c>
      <c r="E20" s="481"/>
      <c r="F20" s="482">
        <v>2434.4358076454009</v>
      </c>
      <c r="G20" s="482">
        <v>14423.235812283998</v>
      </c>
      <c r="H20" s="482"/>
      <c r="I20" s="482">
        <v>1985765.4841923546</v>
      </c>
      <c r="J20" s="482">
        <v>1867416.0411877159</v>
      </c>
    </row>
    <row r="21" spans="2:10" ht="16.5" x14ac:dyDescent="0.35">
      <c r="B21" s="483" t="s">
        <v>281</v>
      </c>
      <c r="C21" s="482">
        <v>4069570.2230000002</v>
      </c>
      <c r="D21" s="482">
        <v>3916058.0269999998</v>
      </c>
      <c r="E21" s="481"/>
      <c r="F21" s="482">
        <v>101039.59532046398</v>
      </c>
      <c r="G21" s="482">
        <v>611640.95472644898</v>
      </c>
      <c r="H21" s="482"/>
      <c r="I21" s="482">
        <v>3968530.6276795361</v>
      </c>
      <c r="J21" s="482">
        <v>3304417.0722735506</v>
      </c>
    </row>
    <row r="22" spans="2:10" ht="16.5" x14ac:dyDescent="0.35">
      <c r="B22" s="483" t="s">
        <v>282</v>
      </c>
      <c r="C22" s="482">
        <v>4101866.8569999998</v>
      </c>
      <c r="D22" s="482">
        <v>3804096.1009999998</v>
      </c>
      <c r="E22" s="481"/>
      <c r="F22" s="482">
        <v>58227.53763881648</v>
      </c>
      <c r="G22" s="482">
        <v>348613.32920185127</v>
      </c>
      <c r="H22" s="482"/>
      <c r="I22" s="482">
        <v>4043639.3193611833</v>
      </c>
      <c r="J22" s="482">
        <v>3455482.7717981488</v>
      </c>
    </row>
    <row r="23" spans="2:10" ht="16.5" x14ac:dyDescent="0.35">
      <c r="B23" s="483" t="s">
        <v>283</v>
      </c>
      <c r="C23" s="482">
        <v>56155.940999999999</v>
      </c>
      <c r="D23" s="482">
        <v>43877.71</v>
      </c>
      <c r="E23" s="481"/>
      <c r="F23" s="482">
        <v>0</v>
      </c>
      <c r="G23" s="482">
        <v>0</v>
      </c>
      <c r="H23" s="482"/>
      <c r="I23" s="482">
        <v>56155.940999999999</v>
      </c>
      <c r="J23" s="482">
        <v>43877.71</v>
      </c>
    </row>
    <row r="24" spans="2:10" ht="16.5" x14ac:dyDescent="0.35">
      <c r="B24" s="483" t="s">
        <v>284</v>
      </c>
      <c r="C24" s="482">
        <v>340099.35600000003</v>
      </c>
      <c r="D24" s="482">
        <v>321594.08199999999</v>
      </c>
      <c r="E24" s="481"/>
      <c r="F24" s="482">
        <v>0</v>
      </c>
      <c r="G24" s="482">
        <v>0</v>
      </c>
      <c r="H24" s="482"/>
      <c r="I24" s="482">
        <v>340099.35600000003</v>
      </c>
      <c r="J24" s="482">
        <v>321594.08199999999</v>
      </c>
    </row>
    <row r="25" spans="2:10" ht="16.5" x14ac:dyDescent="0.35">
      <c r="B25" s="487" t="s">
        <v>285</v>
      </c>
      <c r="C25" s="488">
        <v>11885999.560999999</v>
      </c>
      <c r="D25" s="488">
        <v>11398910.252</v>
      </c>
      <c r="E25" s="489"/>
      <c r="F25" s="488">
        <v>165927.17600159251</v>
      </c>
      <c r="G25" s="488">
        <v>985722.60771642241</v>
      </c>
      <c r="H25" s="482"/>
      <c r="I25" s="488">
        <v>11720072.384998407</v>
      </c>
      <c r="J25" s="488">
        <v>10413187.644283578</v>
      </c>
    </row>
    <row r="26" spans="2:10" ht="16.5" x14ac:dyDescent="0.35">
      <c r="B26" s="490" t="s">
        <v>286</v>
      </c>
      <c r="C26" s="491">
        <v>15467471.525999999</v>
      </c>
      <c r="D26" s="491">
        <v>14863909.32</v>
      </c>
      <c r="E26" s="489"/>
      <c r="F26" s="491">
        <v>189470.65325252572</v>
      </c>
      <c r="G26" s="491">
        <v>993301.08815683122</v>
      </c>
      <c r="H26" s="482"/>
      <c r="I26" s="491">
        <v>15278000.872747473</v>
      </c>
      <c r="J26" s="491">
        <v>13870608.23184317</v>
      </c>
    </row>
    <row r="27" spans="2:10" ht="16.5" x14ac:dyDescent="0.45">
      <c r="B27" s="492"/>
      <c r="C27" s="493"/>
      <c r="D27" s="494"/>
      <c r="E27" s="495"/>
      <c r="F27" s="494"/>
      <c r="G27" s="494"/>
      <c r="H27" s="496"/>
      <c r="I27" s="494"/>
      <c r="J27" s="494"/>
    </row>
    <row r="28" spans="2:10" ht="16.5" customHeight="1" x14ac:dyDescent="0.45">
      <c r="B28" s="497"/>
      <c r="C28" s="573" t="s">
        <v>133</v>
      </c>
      <c r="D28" s="573"/>
      <c r="E28" s="498"/>
      <c r="F28" s="573" t="s">
        <v>200</v>
      </c>
      <c r="G28" s="573"/>
      <c r="H28" s="477"/>
      <c r="I28" s="573" t="str">
        <f>I3</f>
        <v>Excl. NIC 29</v>
      </c>
      <c r="J28" s="573"/>
    </row>
    <row r="29" spans="2:10" ht="16.5" x14ac:dyDescent="0.35">
      <c r="B29" s="576" t="s">
        <v>287</v>
      </c>
      <c r="C29" s="473" t="str">
        <f>C4</f>
        <v>JUN 26</v>
      </c>
      <c r="D29" s="473" t="str">
        <f>D4</f>
        <v>DIC 25</v>
      </c>
      <c r="E29" s="471"/>
      <c r="F29" s="473" t="str">
        <f>F4</f>
        <v>JUN 26</v>
      </c>
      <c r="G29" s="473" t="str">
        <f>G4</f>
        <v>DIC 25</v>
      </c>
      <c r="H29" s="472"/>
      <c r="I29" s="473" t="str">
        <f>I4</f>
        <v>JUN 26</v>
      </c>
      <c r="J29" s="473" t="str">
        <f>J4</f>
        <v>DIC 25</v>
      </c>
    </row>
    <row r="30" spans="2:10" ht="16.5" x14ac:dyDescent="0.35">
      <c r="B30" s="576"/>
      <c r="C30" s="574" t="s">
        <v>196</v>
      </c>
      <c r="D30" s="574"/>
      <c r="E30" s="471"/>
      <c r="F30" s="574" t="s">
        <v>196</v>
      </c>
      <c r="G30" s="574"/>
      <c r="H30" s="474"/>
      <c r="I30" s="574" t="s">
        <v>196</v>
      </c>
      <c r="J30" s="574"/>
    </row>
    <row r="31" spans="2:10" ht="16.5" x14ac:dyDescent="0.45">
      <c r="B31" s="479" t="s">
        <v>288</v>
      </c>
      <c r="C31" s="499">
        <v>216194.46</v>
      </c>
      <c r="D31" s="499">
        <v>254875.53</v>
      </c>
      <c r="E31" s="500"/>
      <c r="F31" s="501">
        <v>0</v>
      </c>
      <c r="G31" s="501">
        <v>0</v>
      </c>
      <c r="H31" s="500"/>
      <c r="I31" s="499">
        <v>216194.46</v>
      </c>
      <c r="J31" s="499">
        <v>254875.53</v>
      </c>
    </row>
    <row r="32" spans="2:10" ht="16.5" x14ac:dyDescent="0.45">
      <c r="B32" s="502" t="s">
        <v>289</v>
      </c>
      <c r="C32" s="503">
        <v>185705.13200000001</v>
      </c>
      <c r="D32" s="503">
        <v>194389.242</v>
      </c>
      <c r="E32" s="500"/>
      <c r="F32" s="504">
        <v>0</v>
      </c>
      <c r="G32" s="504">
        <v>0</v>
      </c>
      <c r="H32" s="500"/>
      <c r="I32" s="503">
        <v>185705.13200000001</v>
      </c>
      <c r="J32" s="503">
        <v>194389.242</v>
      </c>
    </row>
    <row r="33" spans="2:10" ht="16.5" x14ac:dyDescent="0.45">
      <c r="B33" s="502" t="s">
        <v>290</v>
      </c>
      <c r="C33" s="503">
        <v>2957184.952</v>
      </c>
      <c r="D33" s="503">
        <v>2969023.9240000001</v>
      </c>
      <c r="E33" s="500"/>
      <c r="F33" s="482">
        <v>134.14355113133198</v>
      </c>
      <c r="G33" s="504">
        <v>696.02256996478081</v>
      </c>
      <c r="H33" s="500"/>
      <c r="I33" s="503">
        <v>2957050.8084488688</v>
      </c>
      <c r="J33" s="503">
        <v>2968327.9014300355</v>
      </c>
    </row>
    <row r="34" spans="2:10" ht="16.5" x14ac:dyDescent="0.45">
      <c r="B34" s="502" t="s">
        <v>291</v>
      </c>
      <c r="C34" s="503">
        <v>17405.214</v>
      </c>
      <c r="D34" s="503">
        <v>19637.708999999999</v>
      </c>
      <c r="E34" s="500"/>
      <c r="F34" s="504">
        <v>0</v>
      </c>
      <c r="G34" s="504">
        <v>0</v>
      </c>
      <c r="H34" s="500"/>
      <c r="I34" s="503">
        <v>17405.214</v>
      </c>
      <c r="J34" s="503">
        <v>19637.708999999999</v>
      </c>
    </row>
    <row r="35" spans="2:10" ht="16.5" x14ac:dyDescent="0.45">
      <c r="B35" s="502" t="s">
        <v>292</v>
      </c>
      <c r="C35" s="505">
        <v>21008.477999999999</v>
      </c>
      <c r="D35" s="505">
        <v>19829.861000000001</v>
      </c>
      <c r="E35" s="500"/>
      <c r="F35" s="500">
        <v>0</v>
      </c>
      <c r="G35" s="500">
        <v>0</v>
      </c>
      <c r="H35" s="500"/>
      <c r="I35" s="505">
        <v>21008.477999999999</v>
      </c>
      <c r="J35" s="505">
        <v>19829.861000000001</v>
      </c>
    </row>
    <row r="36" spans="2:10" ht="16.5" x14ac:dyDescent="0.45">
      <c r="B36" s="502" t="s">
        <v>293</v>
      </c>
      <c r="C36" s="505">
        <v>33511.154999999999</v>
      </c>
      <c r="D36" s="505">
        <v>54818.97</v>
      </c>
      <c r="E36" s="500"/>
      <c r="F36" s="500">
        <v>0</v>
      </c>
      <c r="G36" s="500">
        <v>0</v>
      </c>
      <c r="H36" s="500"/>
      <c r="I36" s="505">
        <v>33511.154999999999</v>
      </c>
      <c r="J36" s="505">
        <v>54818.97</v>
      </c>
    </row>
    <row r="37" spans="2:10" ht="16.5" x14ac:dyDescent="0.45">
      <c r="B37" s="502" t="s">
        <v>294</v>
      </c>
      <c r="C37" s="505">
        <v>153242.29300000001</v>
      </c>
      <c r="D37" s="505">
        <v>165236.66099999999</v>
      </c>
      <c r="E37" s="500"/>
      <c r="F37" s="500">
        <v>0</v>
      </c>
      <c r="G37" s="500">
        <v>0</v>
      </c>
      <c r="H37" s="500"/>
      <c r="I37" s="505">
        <v>153242.29300000001</v>
      </c>
      <c r="J37" s="505">
        <v>165236.66099999999</v>
      </c>
    </row>
    <row r="38" spans="2:10" ht="16.5" x14ac:dyDescent="0.45">
      <c r="B38" s="502" t="s">
        <v>295</v>
      </c>
      <c r="C38" s="505">
        <v>37423.824999999997</v>
      </c>
      <c r="D38" s="505">
        <v>91885.327999999994</v>
      </c>
      <c r="E38" s="500"/>
      <c r="F38" s="500">
        <v>0</v>
      </c>
      <c r="G38" s="500">
        <v>0</v>
      </c>
      <c r="H38" s="500"/>
      <c r="I38" s="505">
        <v>37423.824999999997</v>
      </c>
      <c r="J38" s="505">
        <v>91885.327999999994</v>
      </c>
    </row>
    <row r="39" spans="2:10" ht="16.5" x14ac:dyDescent="0.45">
      <c r="B39" s="502" t="s">
        <v>296</v>
      </c>
      <c r="C39" s="505">
        <v>3533.873</v>
      </c>
      <c r="D39" s="505">
        <v>3473.2649999999999</v>
      </c>
      <c r="E39" s="500"/>
      <c r="F39" s="500">
        <v>0</v>
      </c>
      <c r="G39" s="500">
        <v>0</v>
      </c>
      <c r="H39" s="500"/>
      <c r="I39" s="505">
        <v>3533.873</v>
      </c>
      <c r="J39" s="505">
        <v>3473.2649999999999</v>
      </c>
    </row>
    <row r="40" spans="2:10" ht="16.5" x14ac:dyDescent="0.35">
      <c r="B40" s="487" t="s">
        <v>297</v>
      </c>
      <c r="C40" s="488">
        <v>3625209.3820000007</v>
      </c>
      <c r="D40" s="488">
        <v>3773170.49</v>
      </c>
      <c r="E40" s="489"/>
      <c r="F40" s="488">
        <v>134.14355113133198</v>
      </c>
      <c r="G40" s="488">
        <v>696.02256996478081</v>
      </c>
      <c r="H40" s="482"/>
      <c r="I40" s="488">
        <v>3625075.2384488694</v>
      </c>
      <c r="J40" s="488">
        <v>3772474.4674300356</v>
      </c>
    </row>
    <row r="41" spans="2:10" ht="16.5" x14ac:dyDescent="0.45">
      <c r="B41" s="502" t="s">
        <v>298</v>
      </c>
      <c r="C41" s="505">
        <v>4428706.2829999998</v>
      </c>
      <c r="D41" s="505">
        <v>4173654.72</v>
      </c>
      <c r="E41" s="500"/>
      <c r="F41" s="500">
        <v>0</v>
      </c>
      <c r="G41" s="500">
        <v>0</v>
      </c>
      <c r="H41" s="500"/>
      <c r="I41" s="505">
        <v>4428706.2829999998</v>
      </c>
      <c r="J41" s="505">
        <v>4173654.72</v>
      </c>
    </row>
    <row r="42" spans="2:10" ht="16.5" x14ac:dyDescent="0.45">
      <c r="B42" s="502" t="s">
        <v>299</v>
      </c>
      <c r="C42" s="505">
        <v>869731.45200000005</v>
      </c>
      <c r="D42" s="505">
        <v>874005.34400000004</v>
      </c>
      <c r="E42" s="500"/>
      <c r="F42" s="500">
        <v>0</v>
      </c>
      <c r="G42" s="500">
        <v>0</v>
      </c>
      <c r="H42" s="500"/>
      <c r="I42" s="505">
        <v>869731.45200000005</v>
      </c>
      <c r="J42" s="505">
        <v>874005.34400000004</v>
      </c>
    </row>
    <row r="43" spans="2:10" ht="33" x14ac:dyDescent="0.45">
      <c r="B43" s="502" t="s">
        <v>300</v>
      </c>
      <c r="C43" s="505">
        <v>2217.067</v>
      </c>
      <c r="D43" s="505">
        <v>3250.5940000000001</v>
      </c>
      <c r="E43" s="500"/>
      <c r="F43" s="500">
        <v>0</v>
      </c>
      <c r="G43" s="500">
        <v>0</v>
      </c>
      <c r="H43" s="500"/>
      <c r="I43" s="505">
        <v>2217.067</v>
      </c>
      <c r="J43" s="505">
        <v>3250.5940000000001</v>
      </c>
    </row>
    <row r="44" spans="2:10" ht="16.5" x14ac:dyDescent="0.45">
      <c r="B44" s="502" t="s">
        <v>301</v>
      </c>
      <c r="C44" s="505">
        <v>59320.997000000003</v>
      </c>
      <c r="D44" s="505">
        <v>62270.815000000002</v>
      </c>
      <c r="E44" s="500"/>
      <c r="F44" s="482">
        <v>-351.09742409179978</v>
      </c>
      <c r="G44" s="500">
        <v>16920.017586575799</v>
      </c>
      <c r="H44" s="500"/>
      <c r="I44" s="505">
        <v>59672.094424091803</v>
      </c>
      <c r="J44" s="505">
        <v>45350.797413424203</v>
      </c>
    </row>
    <row r="45" spans="2:10" ht="16.5" x14ac:dyDescent="0.45">
      <c r="B45" s="502" t="s">
        <v>302</v>
      </c>
      <c r="C45" s="505">
        <v>686997.83700000006</v>
      </c>
      <c r="D45" s="505">
        <v>645100.21799999999</v>
      </c>
      <c r="E45" s="500"/>
      <c r="F45" s="482">
        <v>69014.526727423538</v>
      </c>
      <c r="G45" s="500">
        <v>336021.34419630014</v>
      </c>
      <c r="H45" s="500"/>
      <c r="I45" s="505">
        <v>617983.31027257652</v>
      </c>
      <c r="J45" s="505">
        <v>309078.87380369985</v>
      </c>
    </row>
    <row r="46" spans="2:10" ht="16.5" x14ac:dyDescent="0.45">
      <c r="B46" s="502" t="s">
        <v>303</v>
      </c>
      <c r="C46" s="505">
        <v>6529.7969999999996</v>
      </c>
      <c r="D46" s="505">
        <v>10342.19</v>
      </c>
      <c r="E46" s="500"/>
      <c r="F46" s="500">
        <v>0</v>
      </c>
      <c r="G46" s="500">
        <v>0</v>
      </c>
      <c r="H46" s="500"/>
      <c r="I46" s="505">
        <v>6529.7969999999996</v>
      </c>
      <c r="J46" s="505">
        <v>10342.19</v>
      </c>
    </row>
    <row r="47" spans="2:10" ht="16.5" x14ac:dyDescent="0.45">
      <c r="B47" s="502" t="s">
        <v>304</v>
      </c>
      <c r="C47" s="505">
        <v>50.601999999999997</v>
      </c>
      <c r="D47" s="505">
        <v>470.327</v>
      </c>
      <c r="E47" s="500"/>
      <c r="F47" s="500">
        <v>0</v>
      </c>
      <c r="G47" s="500">
        <v>0</v>
      </c>
      <c r="H47" s="500"/>
      <c r="I47" s="505">
        <v>50.601999999999997</v>
      </c>
      <c r="J47" s="505">
        <v>470.327</v>
      </c>
    </row>
    <row r="48" spans="2:10" ht="16.5" x14ac:dyDescent="0.45">
      <c r="B48" s="502" t="s">
        <v>305</v>
      </c>
      <c r="C48" s="505">
        <v>51925.866999999998</v>
      </c>
      <c r="D48" s="505">
        <v>47554.409</v>
      </c>
      <c r="E48" s="500"/>
      <c r="F48" s="500">
        <v>0</v>
      </c>
      <c r="G48" s="500">
        <v>0</v>
      </c>
      <c r="H48" s="500"/>
      <c r="I48" s="505">
        <v>51925.866999999998</v>
      </c>
      <c r="J48" s="505">
        <v>47554.409</v>
      </c>
    </row>
    <row r="49" spans="2:10" ht="16.5" x14ac:dyDescent="0.35">
      <c r="B49" s="487" t="s">
        <v>306</v>
      </c>
      <c r="C49" s="488">
        <v>6105479.9019999998</v>
      </c>
      <c r="D49" s="488">
        <v>5816648.6170000006</v>
      </c>
      <c r="E49" s="489"/>
      <c r="F49" s="488">
        <v>68663.429303331737</v>
      </c>
      <c r="G49" s="488">
        <v>352941.36178287596</v>
      </c>
      <c r="H49" s="482"/>
      <c r="I49" s="488">
        <v>6036816.4726966685</v>
      </c>
      <c r="J49" s="488">
        <v>5463707.2552171247</v>
      </c>
    </row>
    <row r="50" spans="2:10" ht="16.5" x14ac:dyDescent="0.35">
      <c r="B50" s="490" t="s">
        <v>190</v>
      </c>
      <c r="C50" s="491">
        <v>9730689.284</v>
      </c>
      <c r="D50" s="491">
        <v>9589819.1070000008</v>
      </c>
      <c r="E50" s="489"/>
      <c r="F50" s="491">
        <v>68797.572854463069</v>
      </c>
      <c r="G50" s="491">
        <v>353637.38435284072</v>
      </c>
      <c r="H50" s="482"/>
      <c r="I50" s="491">
        <v>9661891.711145537</v>
      </c>
      <c r="J50" s="491">
        <v>9236181.7226471603</v>
      </c>
    </row>
    <row r="51" spans="2:10" ht="16.5" x14ac:dyDescent="0.45">
      <c r="B51" s="506"/>
      <c r="C51" s="507">
        <v>0</v>
      </c>
      <c r="D51" s="507">
        <v>0</v>
      </c>
      <c r="E51" s="495"/>
      <c r="F51" s="495">
        <v>0</v>
      </c>
      <c r="G51" s="495">
        <v>0</v>
      </c>
      <c r="H51" s="507"/>
      <c r="I51" s="507">
        <v>0</v>
      </c>
      <c r="J51" s="507">
        <v>0</v>
      </c>
    </row>
    <row r="52" spans="2:10" ht="16.5" x14ac:dyDescent="0.45">
      <c r="B52" s="502" t="s">
        <v>307</v>
      </c>
      <c r="C52" s="508">
        <v>2343320.0240000002</v>
      </c>
      <c r="D52" s="508">
        <v>2343320.0240000002</v>
      </c>
      <c r="E52" s="475"/>
      <c r="F52" s="508">
        <v>0</v>
      </c>
      <c r="G52" s="508">
        <v>0</v>
      </c>
      <c r="H52" s="509"/>
      <c r="I52" s="508">
        <v>2343320.0240000002</v>
      </c>
      <c r="J52" s="508">
        <v>2343320.0240000002</v>
      </c>
    </row>
    <row r="53" spans="2:10" ht="16.5" x14ac:dyDescent="0.45">
      <c r="B53" s="502" t="s">
        <v>308</v>
      </c>
      <c r="C53" s="508">
        <v>2602058.5019999999</v>
      </c>
      <c r="D53" s="508">
        <v>2564509.8199999998</v>
      </c>
      <c r="E53" s="475"/>
      <c r="F53" s="504">
        <v>-73458.911775597197</v>
      </c>
      <c r="G53" s="504">
        <v>-125761.883382459</v>
      </c>
      <c r="H53" s="509"/>
      <c r="I53" s="508">
        <v>2675517.4137755972</v>
      </c>
      <c r="J53" s="508">
        <v>2690271.703382459</v>
      </c>
    </row>
    <row r="54" spans="2:10" ht="16.5" x14ac:dyDescent="0.45">
      <c r="B54" s="502" t="s">
        <v>309</v>
      </c>
      <c r="C54" s="508">
        <v>457664.88</v>
      </c>
      <c r="D54" s="508">
        <v>457664.88</v>
      </c>
      <c r="E54" s="475"/>
      <c r="F54" s="508">
        <v>0</v>
      </c>
      <c r="G54" s="508">
        <v>0</v>
      </c>
      <c r="H54" s="509"/>
      <c r="I54" s="508">
        <v>457664.88</v>
      </c>
      <c r="J54" s="508">
        <v>457664.88</v>
      </c>
    </row>
    <row r="55" spans="2:10" ht="16.5" x14ac:dyDescent="0.45">
      <c r="B55" s="502" t="s">
        <v>310</v>
      </c>
      <c r="C55" s="503">
        <v>-161831.43900000001</v>
      </c>
      <c r="D55" s="503">
        <v>-161831.43900000001</v>
      </c>
      <c r="E55" s="475"/>
      <c r="F55" s="508">
        <v>0</v>
      </c>
      <c r="G55" s="508">
        <v>0</v>
      </c>
      <c r="H55" s="509"/>
      <c r="I55" s="503">
        <v>-161831.43900000001</v>
      </c>
      <c r="J55" s="503">
        <v>-161831.43900000001</v>
      </c>
    </row>
    <row r="56" spans="2:10" ht="16.5" x14ac:dyDescent="0.45">
      <c r="B56" s="502" t="s">
        <v>311</v>
      </c>
      <c r="C56" s="503">
        <v>-191224.27100000001</v>
      </c>
      <c r="D56" s="503">
        <v>-579778.40599999996</v>
      </c>
      <c r="E56" s="475"/>
      <c r="F56" s="508">
        <v>194131.99217365982</v>
      </c>
      <c r="G56" s="508">
        <v>765425.58718644956</v>
      </c>
      <c r="H56" s="509"/>
      <c r="I56" s="503">
        <v>-385356.2631736598</v>
      </c>
      <c r="J56" s="503">
        <v>-1345203.9931864496</v>
      </c>
    </row>
    <row r="57" spans="2:10" ht="16.5" x14ac:dyDescent="0.35">
      <c r="B57" s="510" t="s">
        <v>312</v>
      </c>
      <c r="C57" s="511">
        <v>5049987.6960000005</v>
      </c>
      <c r="D57" s="511">
        <v>4623884.8790000007</v>
      </c>
      <c r="E57" s="471"/>
      <c r="F57" s="512">
        <v>120673.08039806262</v>
      </c>
      <c r="G57" s="512">
        <v>639663.7038039905</v>
      </c>
      <c r="H57" s="509"/>
      <c r="I57" s="511">
        <v>4929314.6156019382</v>
      </c>
      <c r="J57" s="511">
        <v>3984221.1751960102</v>
      </c>
    </row>
    <row r="58" spans="2:10" ht="16.5" x14ac:dyDescent="0.45">
      <c r="B58" s="502" t="s">
        <v>188</v>
      </c>
      <c r="C58" s="508">
        <v>686794.54599999997</v>
      </c>
      <c r="D58" s="508">
        <v>650205.33400000003</v>
      </c>
      <c r="E58" s="475"/>
      <c r="F58" s="513">
        <v>0</v>
      </c>
      <c r="G58" s="513">
        <v>0</v>
      </c>
      <c r="H58" s="509"/>
      <c r="I58" s="509">
        <v>686794.54599999997</v>
      </c>
      <c r="J58" s="509">
        <v>650205.33400000003</v>
      </c>
    </row>
    <row r="59" spans="2:10" ht="16.5" x14ac:dyDescent="0.35">
      <c r="B59" s="487" t="s">
        <v>313</v>
      </c>
      <c r="C59" s="488">
        <v>5736782.2420000006</v>
      </c>
      <c r="D59" s="488">
        <v>5274090.2130000005</v>
      </c>
      <c r="E59" s="489"/>
      <c r="F59" s="488">
        <v>120673.08039806262</v>
      </c>
      <c r="G59" s="488">
        <v>639663.7038039905</v>
      </c>
      <c r="H59" s="482"/>
      <c r="I59" s="488">
        <v>5616109.1616019383</v>
      </c>
      <c r="J59" s="488">
        <v>4634426.5091960095</v>
      </c>
    </row>
    <row r="60" spans="2:10" ht="16.5" x14ac:dyDescent="0.35">
      <c r="B60" s="490" t="s">
        <v>314</v>
      </c>
      <c r="C60" s="491">
        <v>15467471.526000001</v>
      </c>
      <c r="D60" s="491">
        <v>14863909.32</v>
      </c>
      <c r="E60" s="489"/>
      <c r="F60" s="491">
        <v>189470.65325252569</v>
      </c>
      <c r="G60" s="491">
        <v>993301.08815683122</v>
      </c>
      <c r="H60" s="482"/>
      <c r="I60" s="491">
        <v>15278000.872747475</v>
      </c>
      <c r="J60" s="491">
        <v>13870608.23184317</v>
      </c>
    </row>
  </sheetData>
  <mergeCells count="14">
    <mergeCell ref="C3:D3"/>
    <mergeCell ref="F3:G3"/>
    <mergeCell ref="I3:J3"/>
    <mergeCell ref="C5:D5"/>
    <mergeCell ref="F5:G5"/>
    <mergeCell ref="I5:J5"/>
    <mergeCell ref="I28:J28"/>
    <mergeCell ref="C30:D30"/>
    <mergeCell ref="F30:G30"/>
    <mergeCell ref="I30:J30"/>
    <mergeCell ref="B4:B5"/>
    <mergeCell ref="B29:B30"/>
    <mergeCell ref="C28:D28"/>
    <mergeCell ref="F28:G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4EC6-BF14-4174-861C-58F18538DEFF}">
  <sheetPr>
    <tabColor theme="4" tint="0.79998168889431442"/>
  </sheetPr>
  <dimension ref="B1:M15"/>
  <sheetViews>
    <sheetView showGridLines="0" zoomScale="115" zoomScaleNormal="115" workbookViewId="0">
      <selection activeCell="I8" sqref="I8"/>
    </sheetView>
  </sheetViews>
  <sheetFormatPr baseColWidth="10" defaultColWidth="11.453125" defaultRowHeight="15" x14ac:dyDescent="0.4"/>
  <cols>
    <col min="1" max="1" width="1" style="1" customWidth="1"/>
    <col min="2" max="2" width="13.81640625" style="1" customWidth="1"/>
    <col min="3" max="4" width="13.453125" style="1" bestFit="1" customWidth="1"/>
    <col min="5" max="5" width="10.54296875" style="1" customWidth="1"/>
    <col min="6" max="6" width="0.81640625" style="1" customWidth="1"/>
    <col min="7" max="8" width="12.26953125" style="1" bestFit="1" customWidth="1"/>
    <col min="9" max="9" width="9.7265625" style="1" customWidth="1"/>
    <col min="10" max="10" width="0.81640625" style="1" customWidth="1"/>
    <col min="11" max="12" width="12.26953125" style="1" bestFit="1" customWidth="1"/>
    <col min="13" max="13" width="7.26953125" style="1" customWidth="1"/>
    <col min="14" max="16384" width="11.453125" style="1"/>
  </cols>
  <sheetData>
    <row r="1" spans="2:13" ht="6.75" customHeight="1" x14ac:dyDescent="0.4"/>
    <row r="2" spans="2:13" x14ac:dyDescent="0.4">
      <c r="B2" s="137" t="s">
        <v>198</v>
      </c>
      <c r="C2" s="138"/>
    </row>
    <row r="4" spans="2:13" ht="18" customHeight="1" x14ac:dyDescent="0.4">
      <c r="B4" s="29"/>
      <c r="C4" s="577" t="s">
        <v>204</v>
      </c>
      <c r="D4" s="577"/>
      <c r="E4" s="577"/>
      <c r="F4" s="16"/>
      <c r="G4" s="569" t="s">
        <v>203</v>
      </c>
      <c r="H4" s="569"/>
      <c r="I4" s="569"/>
      <c r="J4" s="16"/>
      <c r="K4" s="569" t="s">
        <v>202</v>
      </c>
      <c r="L4" s="569"/>
      <c r="M4" s="569"/>
    </row>
    <row r="5" spans="2:13" ht="18" customHeight="1" x14ac:dyDescent="0.4">
      <c r="B5" s="29"/>
      <c r="C5" s="17">
        <f>'Balance Resumen'!C6</f>
        <v>46174</v>
      </c>
      <c r="D5" s="18">
        <f>'Balance Resumen'!D6</f>
        <v>45992</v>
      </c>
      <c r="E5" s="18" t="s">
        <v>183</v>
      </c>
      <c r="F5" s="19"/>
      <c r="G5" s="17">
        <f>C5</f>
        <v>46174</v>
      </c>
      <c r="H5" s="18">
        <f>D5</f>
        <v>45992</v>
      </c>
      <c r="I5" s="18" t="s">
        <v>183</v>
      </c>
      <c r="J5" s="19"/>
      <c r="K5" s="17">
        <f>C5</f>
        <v>46174</v>
      </c>
      <c r="L5" s="18">
        <f>D5</f>
        <v>45992</v>
      </c>
      <c r="M5" s="18" t="s">
        <v>183</v>
      </c>
    </row>
    <row r="6" spans="2:13" ht="18" customHeight="1" x14ac:dyDescent="0.4">
      <c r="B6" s="163" t="s">
        <v>2</v>
      </c>
      <c r="C6" s="20">
        <v>6707909.1979999999</v>
      </c>
      <c r="D6" s="20">
        <v>6671545.21</v>
      </c>
      <c r="E6" s="21">
        <v>5.4506095447715008E-3</v>
      </c>
      <c r="F6" s="22">
        <v>0</v>
      </c>
      <c r="G6" s="20">
        <v>6365734.2410000004</v>
      </c>
      <c r="H6" s="20">
        <v>6258956.7810000004</v>
      </c>
      <c r="I6" s="21">
        <v>1.7059945249045194E-2</v>
      </c>
      <c r="J6" s="22">
        <v>0</v>
      </c>
      <c r="K6" s="20">
        <v>1430959.7320000001</v>
      </c>
      <c r="L6" s="20">
        <v>1395348.7409999999</v>
      </c>
      <c r="M6" s="21">
        <v>2.5521211976354374E-2</v>
      </c>
    </row>
    <row r="7" spans="2:13" ht="18" customHeight="1" x14ac:dyDescent="0.4">
      <c r="B7" s="163" t="s">
        <v>3</v>
      </c>
      <c r="C7" s="20">
        <v>2285847.7400000002</v>
      </c>
      <c r="D7" s="20">
        <v>2025912.1780000001</v>
      </c>
      <c r="E7" s="21">
        <v>0.12830544424517498</v>
      </c>
      <c r="F7" s="22">
        <v>0</v>
      </c>
      <c r="G7" s="20">
        <v>953645.33499999996</v>
      </c>
      <c r="H7" s="20">
        <v>883552.77899999998</v>
      </c>
      <c r="I7" s="21">
        <v>7.9330355430866639E-2</v>
      </c>
      <c r="J7" s="22">
        <v>0</v>
      </c>
      <c r="K7" s="20">
        <v>1423301.9069999999</v>
      </c>
      <c r="L7" s="20">
        <v>1224238.517</v>
      </c>
      <c r="M7" s="21">
        <v>0.16260180286420445</v>
      </c>
    </row>
    <row r="8" spans="2:13" ht="18" customHeight="1" x14ac:dyDescent="0.4">
      <c r="B8" s="163" t="s">
        <v>102</v>
      </c>
      <c r="C8" s="20">
        <v>1739401.9720000001</v>
      </c>
      <c r="D8" s="20">
        <v>1725592.0279999999</v>
      </c>
      <c r="E8" s="23">
        <v>8.0030179648002964E-3</v>
      </c>
      <c r="F8" s="22">
        <v>0</v>
      </c>
      <c r="G8" s="20">
        <v>1026168.473</v>
      </c>
      <c r="H8" s="20">
        <v>1036297.932</v>
      </c>
      <c r="I8" s="21">
        <v>-9.7746590890620544E-3</v>
      </c>
      <c r="J8" s="22">
        <v>0</v>
      </c>
      <c r="K8" s="20">
        <v>65589.822</v>
      </c>
      <c r="L8" s="20">
        <v>56545.298000000003</v>
      </c>
      <c r="M8" s="21">
        <v>0.1599518318923705</v>
      </c>
    </row>
    <row r="9" spans="2:13" ht="18" customHeight="1" x14ac:dyDescent="0.4">
      <c r="B9" s="163" t="s">
        <v>4</v>
      </c>
      <c r="C9" s="20">
        <v>1118591.6370000001</v>
      </c>
      <c r="D9" s="20">
        <v>1065563.6459999999</v>
      </c>
      <c r="E9" s="23">
        <v>4.97652028567801E-2</v>
      </c>
      <c r="F9" s="22">
        <v>0</v>
      </c>
      <c r="G9" s="20">
        <v>603137.83499999996</v>
      </c>
      <c r="H9" s="20">
        <v>628878.38</v>
      </c>
      <c r="I9" s="21">
        <v>-4.0930879194797654E-2</v>
      </c>
      <c r="J9" s="22">
        <v>0</v>
      </c>
      <c r="K9" s="20">
        <v>413265.05300000001</v>
      </c>
      <c r="L9" s="20">
        <v>428592.51699999999</v>
      </c>
      <c r="M9" s="21">
        <v>-3.5762322933883595E-2</v>
      </c>
    </row>
    <row r="10" spans="2:13" ht="18" customHeight="1" x14ac:dyDescent="0.4">
      <c r="B10" s="163" t="s">
        <v>5</v>
      </c>
      <c r="C10" s="20">
        <v>1673145.0819999999</v>
      </c>
      <c r="D10" s="20">
        <v>1714884.919</v>
      </c>
      <c r="E10" s="23">
        <v>-2.4339730635884127E-2</v>
      </c>
      <c r="F10" s="22">
        <v>0</v>
      </c>
      <c r="G10" s="20">
        <v>438198.761</v>
      </c>
      <c r="H10" s="20">
        <v>464557.40600000002</v>
      </c>
      <c r="I10" s="21">
        <v>-5.6739263349511626E-2</v>
      </c>
      <c r="J10" s="22">
        <v>0</v>
      </c>
      <c r="K10" s="20">
        <v>1008940.755</v>
      </c>
      <c r="L10" s="20">
        <v>1032757.249</v>
      </c>
      <c r="M10" s="21">
        <v>-2.3061076572506334E-2</v>
      </c>
    </row>
    <row r="11" spans="2:13" ht="18" customHeight="1" x14ac:dyDescent="0.4">
      <c r="B11" s="163" t="s">
        <v>6</v>
      </c>
      <c r="C11" s="20">
        <v>1856212.0290000001</v>
      </c>
      <c r="D11" s="20">
        <v>1568296.473</v>
      </c>
      <c r="E11" s="23">
        <v>0.1835849030822887</v>
      </c>
      <c r="F11" s="22">
        <v>0</v>
      </c>
      <c r="G11" s="20">
        <v>335799.24400000001</v>
      </c>
      <c r="H11" s="20">
        <v>308600.25300000003</v>
      </c>
      <c r="I11" s="21">
        <v>8.8136645176373207E-2</v>
      </c>
      <c r="J11" s="22">
        <v>0</v>
      </c>
      <c r="K11" s="20">
        <v>1262157.0719999999</v>
      </c>
      <c r="L11" s="20">
        <v>1018363.7709999999</v>
      </c>
      <c r="M11" s="21">
        <v>0.23939706806400118</v>
      </c>
    </row>
    <row r="12" spans="2:13" ht="18" customHeight="1" x14ac:dyDescent="0.4">
      <c r="B12" s="164" t="s">
        <v>201</v>
      </c>
      <c r="C12" s="24">
        <v>86363.868000000002</v>
      </c>
      <c r="D12" s="24">
        <v>92114.865999999995</v>
      </c>
      <c r="E12" s="25">
        <v>-6.2432897638910911E-2</v>
      </c>
      <c r="F12" s="22">
        <v>0</v>
      </c>
      <c r="G12" s="24">
        <v>8005.3950000000004</v>
      </c>
      <c r="H12" s="24">
        <v>8975.5759999999991</v>
      </c>
      <c r="I12" s="25">
        <v>-0.10809122445177877</v>
      </c>
      <c r="J12" s="22">
        <v>0</v>
      </c>
      <c r="K12" s="24">
        <v>132567.90100000001</v>
      </c>
      <c r="L12" s="24">
        <v>118244.12</v>
      </c>
      <c r="M12" s="25">
        <v>0.12113736395518027</v>
      </c>
    </row>
    <row r="13" spans="2:13" ht="18" customHeight="1" x14ac:dyDescent="0.4">
      <c r="B13" s="165" t="s">
        <v>87</v>
      </c>
      <c r="C13" s="166">
        <v>15467471.526000001</v>
      </c>
      <c r="D13" s="166">
        <v>14863909.32</v>
      </c>
      <c r="E13" s="167">
        <v>4.0605885908351347E-2</v>
      </c>
      <c r="F13" s="26">
        <v>0</v>
      </c>
      <c r="G13" s="166">
        <v>9730689.284</v>
      </c>
      <c r="H13" s="166">
        <v>9589819.1070000008</v>
      </c>
      <c r="I13" s="167">
        <v>1.4689555186413461E-2</v>
      </c>
      <c r="J13" s="26">
        <v>0</v>
      </c>
      <c r="K13" s="166">
        <v>5736782.2419999996</v>
      </c>
      <c r="L13" s="166">
        <v>5274090.2129999995</v>
      </c>
      <c r="M13" s="167">
        <v>8.7729259514659041E-2</v>
      </c>
    </row>
    <row r="14" spans="2:13" x14ac:dyDescent="0.4">
      <c r="B14" s="164" t="s">
        <v>200</v>
      </c>
      <c r="C14" s="24">
        <v>189470.65325252572</v>
      </c>
      <c r="D14" s="24">
        <v>993301.08815683122</v>
      </c>
      <c r="E14" s="25">
        <v>-0.80925153962721685</v>
      </c>
      <c r="F14" s="23">
        <v>0</v>
      </c>
      <c r="G14" s="24">
        <v>68797.572854463069</v>
      </c>
      <c r="H14" s="24">
        <v>353637.38435284072</v>
      </c>
      <c r="I14" s="25">
        <v>-0.80545729637616459</v>
      </c>
      <c r="J14" s="23">
        <v>0</v>
      </c>
      <c r="K14" s="24">
        <v>120673.08039806262</v>
      </c>
      <c r="L14" s="24">
        <v>639663.7038039905</v>
      </c>
      <c r="M14" s="25">
        <v>-0.81134918289026448</v>
      </c>
    </row>
    <row r="15" spans="2:13" x14ac:dyDescent="0.4">
      <c r="B15" s="165" t="s">
        <v>199</v>
      </c>
      <c r="C15" s="166">
        <v>15278000.872747475</v>
      </c>
      <c r="D15" s="166">
        <v>13870608.23184317</v>
      </c>
      <c r="E15" s="167">
        <v>0.10146582019909633</v>
      </c>
      <c r="F15" s="26">
        <v>0</v>
      </c>
      <c r="G15" s="166">
        <v>9661891.711145537</v>
      </c>
      <c r="H15" s="166">
        <v>9236181.7226471603</v>
      </c>
      <c r="I15" s="167">
        <v>4.6091556151881985E-2</v>
      </c>
      <c r="J15" s="26">
        <v>0</v>
      </c>
      <c r="K15" s="166">
        <v>5616109.1616019374</v>
      </c>
      <c r="L15" s="166">
        <v>4634426.5091960095</v>
      </c>
      <c r="M15" s="167">
        <v>0.211823976593003</v>
      </c>
    </row>
  </sheetData>
  <mergeCells count="3">
    <mergeCell ref="C4:E4"/>
    <mergeCell ref="G4:I4"/>
    <mergeCell ref="K4:M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2:S127"/>
  <sheetViews>
    <sheetView showGridLines="0" zoomScale="85" zoomScaleNormal="85" zoomScaleSheetLayoutView="100" workbookViewId="0">
      <selection activeCell="M20" sqref="M20"/>
    </sheetView>
  </sheetViews>
  <sheetFormatPr baseColWidth="10" defaultColWidth="11.453125" defaultRowHeight="15" x14ac:dyDescent="0.4"/>
  <cols>
    <col min="1" max="1" width="0.81640625" style="14" customWidth="1"/>
    <col min="2" max="2" width="13.7265625" style="14" customWidth="1"/>
    <col min="3" max="4" width="15.7265625" style="14" bestFit="1" customWidth="1"/>
    <col min="5" max="8" width="13.453125" style="14" customWidth="1"/>
    <col min="9" max="9" width="5.1796875" style="14" customWidth="1"/>
    <col min="10" max="10" width="14.26953125" style="14" customWidth="1"/>
    <col min="11" max="16" width="12.7265625" style="14" customWidth="1"/>
    <col min="17" max="17" width="2.7265625" style="14" customWidth="1"/>
    <col min="18" max="16384" width="11.453125" style="14"/>
  </cols>
  <sheetData>
    <row r="2" spans="2:19" s="41" customFormat="1" ht="21" customHeight="1" x14ac:dyDescent="0.4">
      <c r="B2" s="137" t="s">
        <v>250</v>
      </c>
      <c r="C2" s="430"/>
      <c r="D2" s="430"/>
      <c r="E2" s="101"/>
      <c r="F2" s="101"/>
      <c r="G2" s="101"/>
      <c r="H2" s="101"/>
      <c r="I2" s="101"/>
      <c r="J2" s="101"/>
      <c r="K2" s="529" t="s">
        <v>320</v>
      </c>
      <c r="L2" s="529"/>
      <c r="M2" s="529"/>
      <c r="N2" s="529"/>
      <c r="O2" s="529"/>
      <c r="P2" s="529"/>
    </row>
    <row r="3" spans="2:19" ht="14.15" customHeight="1" x14ac:dyDescent="0.4">
      <c r="B3" s="1"/>
      <c r="C3" s="1"/>
      <c r="D3" s="43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9" s="13" customFormat="1" ht="17.149999999999999" customHeight="1" x14ac:dyDescent="0.4">
      <c r="B4" s="72"/>
      <c r="C4" s="528" t="s">
        <v>0</v>
      </c>
      <c r="D4" s="528"/>
      <c r="E4" s="528" t="s">
        <v>1</v>
      </c>
      <c r="F4" s="528"/>
      <c r="G4" s="528" t="s">
        <v>244</v>
      </c>
      <c r="H4" s="528"/>
      <c r="I4" s="80"/>
      <c r="J4" s="1"/>
      <c r="K4" s="528" t="s">
        <v>69</v>
      </c>
      <c r="L4" s="528"/>
      <c r="M4" s="528" t="s">
        <v>97</v>
      </c>
      <c r="N4" s="528"/>
      <c r="O4" s="528" t="s">
        <v>98</v>
      </c>
      <c r="P4" s="528"/>
      <c r="Q4" s="14"/>
    </row>
    <row r="5" spans="2:19" ht="15" customHeight="1" x14ac:dyDescent="0.4">
      <c r="B5" s="101"/>
      <c r="C5" s="102" t="s">
        <v>254</v>
      </c>
      <c r="D5" s="102" t="s">
        <v>103</v>
      </c>
      <c r="E5" s="102" t="s">
        <v>254</v>
      </c>
      <c r="F5" s="102" t="s">
        <v>103</v>
      </c>
      <c r="G5" s="102" t="s">
        <v>254</v>
      </c>
      <c r="H5" s="102" t="s">
        <v>103</v>
      </c>
      <c r="I5" s="1"/>
      <c r="J5" s="1"/>
      <c r="K5" s="102" t="s">
        <v>254</v>
      </c>
      <c r="L5" s="102" t="s">
        <v>103</v>
      </c>
      <c r="M5" s="102" t="s">
        <v>254</v>
      </c>
      <c r="N5" s="102" t="s">
        <v>103</v>
      </c>
      <c r="O5" s="102" t="s">
        <v>254</v>
      </c>
      <c r="P5" s="102" t="s">
        <v>103</v>
      </c>
    </row>
    <row r="6" spans="2:19" s="107" customFormat="1" ht="15" customHeight="1" x14ac:dyDescent="0.35">
      <c r="B6" s="34" t="s">
        <v>2</v>
      </c>
      <c r="C6" s="432">
        <v>296</v>
      </c>
      <c r="D6" s="432">
        <v>287</v>
      </c>
      <c r="E6" s="433">
        <v>0.71283783783783783</v>
      </c>
      <c r="F6" s="433">
        <v>0.70374912891986063</v>
      </c>
      <c r="G6" s="432">
        <v>625379.59499999997</v>
      </c>
      <c r="H6" s="432">
        <v>620945</v>
      </c>
      <c r="I6" s="434"/>
      <c r="J6" s="106" t="s">
        <v>2</v>
      </c>
      <c r="K6" s="435">
        <v>-1.4703426647244555E-3</v>
      </c>
      <c r="L6" s="435">
        <v>3.6590091142531422E-2</v>
      </c>
      <c r="M6" s="435">
        <v>3.7355385311723666E-3</v>
      </c>
      <c r="N6" s="435">
        <v>1.0432420891989702E-2</v>
      </c>
      <c r="O6" s="435">
        <v>-5.1865067999032899E-3</v>
      </c>
      <c r="P6" s="435">
        <v>2.3556716611119022E-2</v>
      </c>
    </row>
    <row r="7" spans="2:19" s="107" customFormat="1" ht="15" customHeight="1" x14ac:dyDescent="0.35">
      <c r="B7" s="34" t="s">
        <v>3</v>
      </c>
      <c r="C7" s="432">
        <v>292</v>
      </c>
      <c r="D7" s="432">
        <v>307</v>
      </c>
      <c r="E7" s="433">
        <v>0.50759160010777093</v>
      </c>
      <c r="F7" s="433">
        <v>0.521878655477098</v>
      </c>
      <c r="G7" s="432">
        <v>554465.74</v>
      </c>
      <c r="H7" s="432">
        <v>567797.89</v>
      </c>
      <c r="I7" s="434"/>
      <c r="J7" s="34" t="s">
        <v>3</v>
      </c>
      <c r="K7" s="296">
        <v>0.29460324054343645</v>
      </c>
      <c r="L7" s="296">
        <v>0.40810023497662429</v>
      </c>
      <c r="M7" s="296">
        <v>2.8476637911444724E-2</v>
      </c>
      <c r="N7" s="296">
        <v>-6.0585030547804397E-2</v>
      </c>
      <c r="O7" s="296">
        <v>0.25875804351999876</v>
      </c>
      <c r="P7" s="296">
        <v>0.52192411745509149</v>
      </c>
    </row>
    <row r="8" spans="2:19" s="107" customFormat="1" ht="15" customHeight="1" x14ac:dyDescent="0.35">
      <c r="B8" s="34" t="s">
        <v>106</v>
      </c>
      <c r="C8" s="432">
        <v>173</v>
      </c>
      <c r="D8" s="432">
        <v>172</v>
      </c>
      <c r="E8" s="433">
        <v>1</v>
      </c>
      <c r="F8" s="433">
        <v>1</v>
      </c>
      <c r="G8" s="432">
        <v>219696.68241299965</v>
      </c>
      <c r="H8" s="432">
        <v>216667.312702</v>
      </c>
      <c r="I8" s="434"/>
      <c r="J8" s="34" t="s">
        <v>102</v>
      </c>
      <c r="K8" s="296">
        <v>-1E-3</v>
      </c>
      <c r="L8" s="296">
        <v>3.9E-2</v>
      </c>
      <c r="M8" s="296">
        <v>-2.1999999999999999E-2</v>
      </c>
      <c r="N8" s="296">
        <v>7.0000000000000001E-3</v>
      </c>
      <c r="O8" s="296">
        <v>2.2471446101566706E-2</v>
      </c>
      <c r="P8" s="296">
        <v>1.5587238904857914E-2</v>
      </c>
    </row>
    <row r="9" spans="2:19" s="107" customFormat="1" ht="15" customHeight="1" x14ac:dyDescent="0.35">
      <c r="B9" s="34" t="s">
        <v>4</v>
      </c>
      <c r="C9" s="432">
        <v>163</v>
      </c>
      <c r="D9" s="432">
        <v>190</v>
      </c>
      <c r="E9" s="433">
        <v>0.92638036809815949</v>
      </c>
      <c r="F9" s="433">
        <v>0.92105263157894735</v>
      </c>
      <c r="G9" s="432">
        <v>401680.33999999991</v>
      </c>
      <c r="H9" s="432">
        <v>475320.3</v>
      </c>
      <c r="I9" s="434"/>
      <c r="J9" s="34" t="s">
        <v>4</v>
      </c>
      <c r="K9" s="296">
        <v>-7.9606199501533137E-2</v>
      </c>
      <c r="L9" s="296">
        <v>-4.7386079363665123E-2</v>
      </c>
      <c r="M9" s="296">
        <v>-6.4154195371810663E-2</v>
      </c>
      <c r="N9" s="296">
        <v>-6.6571015099143982E-2</v>
      </c>
      <c r="O9" s="296">
        <v>-1.6511271465133537E-2</v>
      </c>
      <c r="P9" s="296">
        <v>9.7067406443652304E-2</v>
      </c>
    </row>
    <row r="10" spans="2:19" s="107" customFormat="1" x14ac:dyDescent="0.35">
      <c r="B10" s="34" t="s">
        <v>5</v>
      </c>
      <c r="C10" s="432">
        <v>88</v>
      </c>
      <c r="D10" s="432">
        <v>87</v>
      </c>
      <c r="E10" s="433">
        <v>0.53409090909090906</v>
      </c>
      <c r="F10" s="433">
        <v>0.52873563218390807</v>
      </c>
      <c r="G10" s="432">
        <v>255316.79999999996</v>
      </c>
      <c r="H10" s="432">
        <v>254805.57</v>
      </c>
      <c r="I10" s="434"/>
      <c r="J10" s="34" t="s">
        <v>5</v>
      </c>
      <c r="K10" s="296">
        <v>5.9963475542007316E-2</v>
      </c>
      <c r="L10" s="296">
        <v>4.5266804176046449E-2</v>
      </c>
      <c r="M10" s="296">
        <v>4.3885345233477979E-2</v>
      </c>
      <c r="N10" s="296">
        <v>1.1131361829094688E-2</v>
      </c>
      <c r="O10" s="296">
        <v>1.5402199467541511E-2</v>
      </c>
      <c r="P10" s="296">
        <v>3.3538836304423558E-2</v>
      </c>
    </row>
    <row r="11" spans="2:19" s="115" customFormat="1" ht="21" customHeight="1" x14ac:dyDescent="0.35">
      <c r="B11" s="34" t="s">
        <v>6</v>
      </c>
      <c r="C11" s="432">
        <v>81</v>
      </c>
      <c r="D11" s="432">
        <v>92</v>
      </c>
      <c r="E11" s="433">
        <v>0.25925925925925924</v>
      </c>
      <c r="F11" s="433">
        <v>0.33695652173913043</v>
      </c>
      <c r="G11" s="432">
        <v>339768.84</v>
      </c>
      <c r="H11" s="432">
        <v>341405.01</v>
      </c>
      <c r="I11" s="436"/>
      <c r="J11" s="108" t="s">
        <v>6</v>
      </c>
      <c r="K11" s="437">
        <v>4.482956448956954E-2</v>
      </c>
      <c r="L11" s="437">
        <v>5.2155152873040844E-2</v>
      </c>
      <c r="M11" s="437">
        <v>3.0208589265834362E-3</v>
      </c>
      <c r="N11" s="437">
        <v>-5.1011521126453352E-2</v>
      </c>
      <c r="O11" s="437">
        <v>4.1682787741552207E-2</v>
      </c>
      <c r="P11" s="437">
        <v>0.10180751622062201</v>
      </c>
    </row>
    <row r="12" spans="2:19" s="34" customFormat="1" x14ac:dyDescent="0.4">
      <c r="B12" s="110" t="s">
        <v>87</v>
      </c>
      <c r="C12" s="438">
        <v>1093</v>
      </c>
      <c r="D12" s="438">
        <v>1135</v>
      </c>
      <c r="E12" s="439">
        <v>0.6872980304039058</v>
      </c>
      <c r="F12" s="439">
        <v>0.69268083456517093</v>
      </c>
      <c r="G12" s="438">
        <v>2396307.9974129996</v>
      </c>
      <c r="H12" s="438">
        <v>2476941.0827019997</v>
      </c>
      <c r="I12" s="436"/>
    </row>
    <row r="13" spans="2:19" s="98" customFormat="1" ht="15" customHeight="1" x14ac:dyDescent="0.35">
      <c r="B13" s="418" t="s">
        <v>251</v>
      </c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440"/>
      <c r="P13" s="440"/>
    </row>
    <row r="14" spans="2:19" s="98" customFormat="1" ht="15" customHeight="1" x14ac:dyDescent="0.35">
      <c r="B14" s="441"/>
      <c r="F14" s="442"/>
      <c r="L14" s="442"/>
    </row>
    <row r="15" spans="2:19" s="41" customFormat="1" x14ac:dyDescent="0.4">
      <c r="B15" s="71" t="s">
        <v>9</v>
      </c>
      <c r="C15" s="96"/>
      <c r="D15" s="96"/>
      <c r="J15" s="98"/>
      <c r="K15" s="98"/>
      <c r="L15" s="442"/>
      <c r="M15" s="98"/>
      <c r="N15" s="98"/>
      <c r="O15" s="98"/>
      <c r="P15" s="98"/>
      <c r="Q15" s="98"/>
      <c r="R15" s="98"/>
      <c r="S15" s="98"/>
    </row>
    <row r="16" spans="2:19" ht="17.149999999999999" customHeight="1" x14ac:dyDescent="0.4">
      <c r="D16" s="97"/>
      <c r="J16" s="98"/>
      <c r="K16" s="98"/>
      <c r="L16" s="442"/>
      <c r="M16" s="98"/>
      <c r="N16" s="98"/>
      <c r="O16" s="98"/>
      <c r="P16" s="98"/>
      <c r="Q16" s="98"/>
      <c r="R16" s="98"/>
      <c r="S16" s="98"/>
    </row>
    <row r="17" spans="2:19" s="13" customFormat="1" ht="14.5" customHeight="1" x14ac:dyDescent="0.35">
      <c r="B17" s="72"/>
      <c r="C17" s="528" t="s">
        <v>0</v>
      </c>
      <c r="D17" s="528"/>
      <c r="E17" s="528" t="s">
        <v>1</v>
      </c>
      <c r="F17" s="528"/>
      <c r="G17" s="528" t="s">
        <v>244</v>
      </c>
      <c r="H17" s="528"/>
      <c r="J17" s="98"/>
      <c r="K17" s="98"/>
      <c r="L17" s="442"/>
      <c r="M17" s="98"/>
      <c r="N17" s="98"/>
      <c r="O17" s="98"/>
      <c r="P17" s="98"/>
      <c r="Q17" s="98"/>
      <c r="R17" s="98"/>
      <c r="S17" s="98"/>
    </row>
    <row r="18" spans="2:19" x14ac:dyDescent="0.4">
      <c r="B18" s="443"/>
      <c r="C18" s="102" t="s">
        <v>254</v>
      </c>
      <c r="D18" s="102" t="s">
        <v>103</v>
      </c>
      <c r="E18" s="102" t="s">
        <v>254</v>
      </c>
      <c r="F18" s="102" t="s">
        <v>103</v>
      </c>
      <c r="G18" s="102" t="s">
        <v>254</v>
      </c>
      <c r="H18" s="102" t="s">
        <v>103</v>
      </c>
      <c r="J18" s="98"/>
      <c r="K18" s="98"/>
      <c r="L18" s="442"/>
      <c r="M18" s="98"/>
      <c r="N18" s="98"/>
      <c r="O18" s="98"/>
      <c r="P18" s="98"/>
      <c r="Q18" s="98"/>
      <c r="R18" s="98"/>
      <c r="S18" s="98"/>
    </row>
    <row r="19" spans="2:19" s="107" customFormat="1" x14ac:dyDescent="0.35">
      <c r="B19" s="34" t="s">
        <v>2</v>
      </c>
      <c r="C19" s="104">
        <v>260</v>
      </c>
      <c r="D19" s="104">
        <v>250</v>
      </c>
      <c r="E19" s="105">
        <v>0.6731517509727627</v>
      </c>
      <c r="F19" s="105">
        <v>0.66389999999999993</v>
      </c>
      <c r="G19" s="104">
        <v>619135.59499999997</v>
      </c>
      <c r="H19" s="104">
        <v>614429</v>
      </c>
      <c r="I19" s="444"/>
      <c r="J19" s="98"/>
      <c r="K19" s="98"/>
      <c r="L19" s="442"/>
      <c r="M19" s="98"/>
      <c r="N19" s="98"/>
      <c r="O19" s="98"/>
      <c r="P19" s="98"/>
      <c r="Q19" s="98"/>
      <c r="R19" s="98"/>
      <c r="S19" s="98"/>
    </row>
    <row r="20" spans="2:19" s="107" customFormat="1" x14ac:dyDescent="0.35">
      <c r="B20" s="34" t="s">
        <v>3</v>
      </c>
      <c r="C20" s="104">
        <v>264</v>
      </c>
      <c r="D20" s="104">
        <v>279</v>
      </c>
      <c r="E20" s="105">
        <v>0.54545454545454541</v>
      </c>
      <c r="F20" s="105">
        <v>0.55913978494623651</v>
      </c>
      <c r="G20" s="104">
        <v>416429.44</v>
      </c>
      <c r="H20" s="104">
        <v>429761.59</v>
      </c>
      <c r="I20" s="444"/>
      <c r="J20" s="98"/>
      <c r="K20" s="98"/>
      <c r="L20" s="442"/>
      <c r="M20" s="98"/>
      <c r="N20" s="98"/>
      <c r="O20" s="98"/>
      <c r="P20" s="98"/>
      <c r="Q20" s="98"/>
      <c r="R20" s="98"/>
      <c r="S20" s="98"/>
    </row>
    <row r="21" spans="2:19" s="107" customFormat="1" x14ac:dyDescent="0.35">
      <c r="B21" s="34" t="s">
        <v>106</v>
      </c>
      <c r="C21" s="104">
        <v>173</v>
      </c>
      <c r="D21" s="104">
        <v>171</v>
      </c>
      <c r="E21" s="105">
        <v>1</v>
      </c>
      <c r="F21" s="105">
        <v>1</v>
      </c>
      <c r="G21" s="104">
        <v>219696.68241299965</v>
      </c>
      <c r="H21" s="104">
        <v>216171.675197</v>
      </c>
      <c r="I21" s="444"/>
      <c r="J21" s="98"/>
      <c r="K21" s="98"/>
      <c r="L21" s="442"/>
      <c r="M21" s="98"/>
      <c r="N21" s="98"/>
      <c r="O21" s="98"/>
      <c r="P21" s="98"/>
      <c r="Q21" s="98"/>
      <c r="R21" s="98"/>
      <c r="S21" s="98"/>
    </row>
    <row r="22" spans="2:19" s="107" customFormat="1" x14ac:dyDescent="0.35">
      <c r="B22" s="34" t="s">
        <v>4</v>
      </c>
      <c r="C22" s="104">
        <v>134</v>
      </c>
      <c r="D22" s="104">
        <v>134</v>
      </c>
      <c r="E22" s="105">
        <v>0.94029850746268662</v>
      </c>
      <c r="F22" s="105">
        <v>0.92537313432835822</v>
      </c>
      <c r="G22" s="104">
        <v>305798.20999999996</v>
      </c>
      <c r="H22" s="104">
        <v>306032.51</v>
      </c>
      <c r="I22" s="444"/>
      <c r="J22" s="98"/>
      <c r="K22" s="98"/>
      <c r="L22" s="442"/>
      <c r="M22" s="98"/>
      <c r="N22" s="98"/>
      <c r="O22" s="98"/>
      <c r="P22" s="98"/>
      <c r="Q22" s="98"/>
      <c r="R22" s="98"/>
      <c r="S22" s="98"/>
    </row>
    <row r="23" spans="2:19" s="107" customFormat="1" x14ac:dyDescent="0.35">
      <c r="B23" s="34" t="s">
        <v>5</v>
      </c>
      <c r="C23" s="104">
        <v>70</v>
      </c>
      <c r="D23" s="104">
        <v>69</v>
      </c>
      <c r="E23" s="105">
        <v>0.6</v>
      </c>
      <c r="F23" s="105">
        <v>0.59420289855072461</v>
      </c>
      <c r="G23" s="104">
        <v>211687.89999999997</v>
      </c>
      <c r="H23" s="104">
        <v>211176.67</v>
      </c>
      <c r="I23" s="444"/>
      <c r="J23" s="98"/>
      <c r="K23" s="98"/>
      <c r="L23" s="442"/>
      <c r="M23" s="98"/>
      <c r="N23" s="98"/>
      <c r="O23" s="98"/>
      <c r="P23" s="98"/>
      <c r="Q23" s="98"/>
      <c r="R23" s="98"/>
      <c r="S23" s="98"/>
    </row>
    <row r="24" spans="2:19" s="115" customFormat="1" ht="15" customHeight="1" x14ac:dyDescent="0.35">
      <c r="B24" s="34" t="s">
        <v>6</v>
      </c>
      <c r="C24" s="104">
        <v>81</v>
      </c>
      <c r="D24" s="104">
        <v>80</v>
      </c>
      <c r="E24" s="105">
        <v>0.25925925925925924</v>
      </c>
      <c r="F24" s="105">
        <v>0.23749999999999999</v>
      </c>
      <c r="G24" s="104">
        <v>339768.84</v>
      </c>
      <c r="H24" s="104">
        <v>339708.69</v>
      </c>
      <c r="I24" s="118"/>
      <c r="J24" s="98"/>
      <c r="K24" s="98"/>
      <c r="L24" s="442"/>
      <c r="M24" s="98"/>
      <c r="N24" s="98"/>
      <c r="O24" s="98"/>
      <c r="P24" s="98"/>
      <c r="Q24" s="98"/>
      <c r="R24" s="98"/>
      <c r="S24" s="98"/>
    </row>
    <row r="25" spans="2:19" s="34" customFormat="1" ht="15" customHeight="1" x14ac:dyDescent="0.4">
      <c r="B25" s="110" t="s">
        <v>87</v>
      </c>
      <c r="C25" s="424">
        <v>982</v>
      </c>
      <c r="D25" s="424">
        <v>983</v>
      </c>
      <c r="E25" s="425">
        <v>0.69350250025755433</v>
      </c>
      <c r="F25" s="425">
        <v>0.68868260427263472</v>
      </c>
      <c r="G25" s="424">
        <v>2112516.6674129996</v>
      </c>
      <c r="H25" s="424">
        <v>2117280.1351970001</v>
      </c>
      <c r="I25" s="118"/>
      <c r="J25" s="98"/>
      <c r="K25" s="98"/>
      <c r="L25" s="442"/>
      <c r="M25" s="98"/>
      <c r="N25" s="98"/>
      <c r="O25" s="98"/>
      <c r="P25" s="98"/>
      <c r="Q25" s="98"/>
      <c r="R25" s="98"/>
      <c r="S25" s="98"/>
    </row>
    <row r="26" spans="2:19" s="98" customFormat="1" ht="15" customHeight="1" x14ac:dyDescent="0.35">
      <c r="C26" s="115"/>
      <c r="D26" s="115"/>
      <c r="E26" s="115"/>
      <c r="F26" s="445"/>
      <c r="G26" s="446"/>
      <c r="H26" s="446"/>
      <c r="L26" s="442"/>
    </row>
    <row r="27" spans="2:19" s="41" customFormat="1" ht="18.75" customHeight="1" x14ac:dyDescent="0.4">
      <c r="B27" s="71" t="s">
        <v>86</v>
      </c>
      <c r="C27" s="96"/>
      <c r="D27" s="96"/>
      <c r="F27" s="442"/>
      <c r="J27" s="98"/>
      <c r="K27" s="98"/>
      <c r="L27" s="442"/>
      <c r="M27" s="98"/>
      <c r="N27" s="98"/>
      <c r="O27" s="98"/>
      <c r="P27" s="98"/>
      <c r="Q27" s="98"/>
      <c r="R27" s="98"/>
      <c r="S27" s="98"/>
    </row>
    <row r="28" spans="2:19" ht="14.15" customHeight="1" x14ac:dyDescent="0.4">
      <c r="D28" s="97"/>
      <c r="J28" s="98"/>
      <c r="K28" s="98"/>
      <c r="L28" s="442"/>
      <c r="M28" s="98"/>
      <c r="N28" s="98"/>
      <c r="O28" s="98"/>
      <c r="P28" s="98"/>
      <c r="Q28" s="98"/>
      <c r="R28" s="98"/>
      <c r="S28" s="98"/>
    </row>
    <row r="29" spans="2:19" s="13" customFormat="1" ht="14.5" customHeight="1" x14ac:dyDescent="0.35">
      <c r="B29" s="72"/>
      <c r="C29" s="528" t="s">
        <v>0</v>
      </c>
      <c r="D29" s="528"/>
      <c r="E29" s="528" t="s">
        <v>1</v>
      </c>
      <c r="F29" s="528"/>
      <c r="G29" s="528" t="s">
        <v>244</v>
      </c>
      <c r="H29" s="528"/>
      <c r="J29" s="98"/>
      <c r="K29" s="98"/>
      <c r="L29" s="442"/>
      <c r="M29" s="98"/>
      <c r="N29" s="98"/>
      <c r="O29" s="98"/>
      <c r="P29" s="98"/>
      <c r="Q29" s="98"/>
      <c r="R29" s="98"/>
      <c r="S29" s="98"/>
    </row>
    <row r="30" spans="2:19" ht="15" customHeight="1" x14ac:dyDescent="0.4">
      <c r="B30" s="443"/>
      <c r="C30" s="102" t="s">
        <v>254</v>
      </c>
      <c r="D30" s="102" t="s">
        <v>103</v>
      </c>
      <c r="E30" s="102" t="s">
        <v>254</v>
      </c>
      <c r="F30" s="102" t="s">
        <v>103</v>
      </c>
      <c r="G30" s="102" t="s">
        <v>254</v>
      </c>
      <c r="H30" s="102" t="s">
        <v>103</v>
      </c>
      <c r="J30" s="98"/>
      <c r="K30" s="98"/>
      <c r="L30" s="442"/>
      <c r="M30" s="98"/>
      <c r="N30" s="98"/>
      <c r="O30" s="98"/>
      <c r="P30" s="98"/>
      <c r="Q30" s="98"/>
      <c r="R30" s="98"/>
      <c r="S30" s="98"/>
    </row>
    <row r="31" spans="2:19" ht="15" customHeight="1" x14ac:dyDescent="0.4">
      <c r="B31" s="1" t="s">
        <v>3</v>
      </c>
      <c r="C31" s="104">
        <v>28</v>
      </c>
      <c r="D31" s="104">
        <v>28</v>
      </c>
      <c r="E31" s="467">
        <v>0.15059811540961202</v>
      </c>
      <c r="F31" s="467">
        <v>0.15059811540961213</v>
      </c>
      <c r="G31" s="104">
        <v>138036.29999999999</v>
      </c>
      <c r="H31" s="104">
        <v>138036.29999999999</v>
      </c>
      <c r="J31" s="98"/>
      <c r="K31" s="98"/>
      <c r="L31" s="442"/>
      <c r="M31" s="98"/>
      <c r="N31" s="98"/>
      <c r="O31" s="98"/>
      <c r="P31" s="98"/>
      <c r="Q31" s="98"/>
      <c r="R31" s="98"/>
      <c r="S31" s="98"/>
    </row>
    <row r="32" spans="2:19" s="107" customFormat="1" ht="15" customHeight="1" x14ac:dyDescent="0.35">
      <c r="B32" s="34" t="s">
        <v>4</v>
      </c>
      <c r="C32" s="104">
        <v>22</v>
      </c>
      <c r="D32" s="104">
        <v>49</v>
      </c>
      <c r="E32" s="467">
        <v>0.81818181818181823</v>
      </c>
      <c r="F32" s="467">
        <v>0.89795918367346939</v>
      </c>
      <c r="G32" s="104">
        <v>94979.72</v>
      </c>
      <c r="H32" s="104">
        <v>168423.59999999998</v>
      </c>
      <c r="I32" s="444"/>
      <c r="J32" s="98"/>
      <c r="K32" s="98"/>
      <c r="L32" s="442"/>
      <c r="M32" s="98"/>
      <c r="N32" s="98"/>
      <c r="O32" s="98"/>
      <c r="P32" s="98"/>
      <c r="Q32" s="98"/>
      <c r="R32" s="98"/>
      <c r="S32" s="98"/>
    </row>
    <row r="33" spans="2:19" s="107" customFormat="1" ht="15" customHeight="1" x14ac:dyDescent="0.35">
      <c r="B33" s="34" t="s">
        <v>5</v>
      </c>
      <c r="C33" s="104">
        <v>18</v>
      </c>
      <c r="D33" s="104">
        <v>18</v>
      </c>
      <c r="E33" s="467">
        <v>0.27777777777777779</v>
      </c>
      <c r="F33" s="467">
        <v>0.27777777777777779</v>
      </c>
      <c r="G33" s="104">
        <v>43628.9</v>
      </c>
      <c r="H33" s="104">
        <v>43628.9</v>
      </c>
      <c r="I33" s="444"/>
      <c r="J33" s="98"/>
      <c r="K33" s="98"/>
      <c r="L33" s="442"/>
      <c r="M33" s="98"/>
      <c r="N33" s="98"/>
      <c r="O33" s="98"/>
      <c r="P33" s="98"/>
      <c r="Q33" s="98"/>
      <c r="R33" s="98"/>
      <c r="S33" s="98"/>
    </row>
    <row r="34" spans="2:19" s="115" customFormat="1" ht="15" customHeight="1" x14ac:dyDescent="0.4">
      <c r="B34" s="110" t="s">
        <v>87</v>
      </c>
      <c r="C34" s="111">
        <v>68</v>
      </c>
      <c r="D34" s="111">
        <v>95</v>
      </c>
      <c r="E34" s="112">
        <v>0.40024628281572255</v>
      </c>
      <c r="F34" s="112">
        <v>0.56017628664704355</v>
      </c>
      <c r="G34" s="111">
        <v>276644.92</v>
      </c>
      <c r="H34" s="111">
        <v>350088.8</v>
      </c>
      <c r="I34" s="118"/>
      <c r="J34" s="98"/>
      <c r="K34" s="98"/>
      <c r="L34" s="442"/>
      <c r="M34" s="98"/>
      <c r="N34" s="98"/>
      <c r="O34" s="98"/>
      <c r="P34" s="98"/>
      <c r="Q34" s="98"/>
      <c r="R34" s="98"/>
      <c r="S34" s="98"/>
    </row>
    <row r="35" spans="2:19" s="98" customFormat="1" ht="15" customHeight="1" x14ac:dyDescent="0.35">
      <c r="C35" s="115"/>
      <c r="D35" s="115"/>
      <c r="E35" s="115"/>
      <c r="F35" s="445"/>
      <c r="G35" s="446"/>
      <c r="H35" s="446"/>
      <c r="L35" s="442"/>
    </row>
    <row r="36" spans="2:19" s="41" customFormat="1" x14ac:dyDescent="0.4">
      <c r="B36" s="71" t="s">
        <v>101</v>
      </c>
      <c r="C36" s="96"/>
      <c r="D36" s="96"/>
      <c r="J36" s="98"/>
      <c r="K36" s="98"/>
      <c r="L36" s="442"/>
      <c r="M36" s="98"/>
      <c r="N36" s="98"/>
      <c r="O36" s="98"/>
      <c r="P36" s="98"/>
      <c r="Q36" s="98"/>
      <c r="R36" s="98"/>
      <c r="S36" s="98"/>
    </row>
    <row r="37" spans="2:19" ht="13.5" customHeight="1" x14ac:dyDescent="0.4">
      <c r="D37" s="97"/>
      <c r="J37" s="98"/>
      <c r="K37" s="98"/>
      <c r="L37" s="442"/>
      <c r="M37" s="98"/>
      <c r="N37" s="98"/>
      <c r="O37" s="98"/>
      <c r="P37" s="98"/>
      <c r="Q37" s="98"/>
      <c r="R37" s="98"/>
      <c r="S37" s="98"/>
    </row>
    <row r="38" spans="2:19" s="13" customFormat="1" ht="15" customHeight="1" x14ac:dyDescent="0.35">
      <c r="B38" s="72"/>
      <c r="C38" s="528" t="s">
        <v>0</v>
      </c>
      <c r="D38" s="528"/>
      <c r="E38" s="528" t="s">
        <v>1</v>
      </c>
      <c r="F38" s="528"/>
      <c r="G38" s="528" t="s">
        <v>244</v>
      </c>
      <c r="H38" s="528"/>
      <c r="J38" s="98"/>
      <c r="K38" s="98"/>
      <c r="L38" s="442"/>
      <c r="M38" s="98"/>
      <c r="N38" s="98"/>
      <c r="O38" s="98"/>
      <c r="P38" s="98"/>
      <c r="Q38" s="98"/>
      <c r="R38" s="98"/>
      <c r="S38" s="98"/>
    </row>
    <row r="39" spans="2:19" ht="15" customHeight="1" x14ac:dyDescent="0.4">
      <c r="B39" s="443"/>
      <c r="C39" s="102" t="s">
        <v>254</v>
      </c>
      <c r="D39" s="102" t="s">
        <v>103</v>
      </c>
      <c r="E39" s="102" t="s">
        <v>254</v>
      </c>
      <c r="F39" s="102" t="s">
        <v>103</v>
      </c>
      <c r="G39" s="102" t="s">
        <v>254</v>
      </c>
      <c r="H39" s="102" t="s">
        <v>103</v>
      </c>
      <c r="J39" s="98"/>
      <c r="K39" s="98"/>
      <c r="L39" s="442"/>
      <c r="M39" s="98"/>
      <c r="N39" s="98"/>
      <c r="O39" s="98"/>
      <c r="P39" s="98"/>
      <c r="Q39" s="98"/>
      <c r="R39" s="98"/>
      <c r="S39" s="98"/>
    </row>
    <row r="40" spans="2:19" s="107" customFormat="1" ht="15" customHeight="1" x14ac:dyDescent="0.35">
      <c r="B40" s="34" t="s">
        <v>2</v>
      </c>
      <c r="C40" s="104">
        <v>36</v>
      </c>
      <c r="D40" s="104">
        <v>37</v>
      </c>
      <c r="E40" s="467">
        <v>0.97222222222222221</v>
      </c>
      <c r="F40" s="467">
        <v>0.97299999999999998</v>
      </c>
      <c r="G40" s="104">
        <v>6244</v>
      </c>
      <c r="H40" s="104">
        <v>6516</v>
      </c>
      <c r="I40" s="444"/>
      <c r="J40" s="98"/>
      <c r="K40" s="98"/>
      <c r="L40" s="442"/>
      <c r="M40" s="98"/>
      <c r="N40" s="98"/>
      <c r="O40" s="98"/>
      <c r="P40" s="98"/>
      <c r="Q40" s="98"/>
      <c r="R40" s="98"/>
      <c r="S40" s="98"/>
    </row>
    <row r="41" spans="2:19" s="107" customFormat="1" ht="15" customHeight="1" x14ac:dyDescent="0.35">
      <c r="B41" s="34" t="s">
        <v>4</v>
      </c>
      <c r="C41" s="104">
        <v>7</v>
      </c>
      <c r="D41" s="104">
        <v>7</v>
      </c>
      <c r="E41" s="105">
        <v>1</v>
      </c>
      <c r="F41" s="105">
        <v>1</v>
      </c>
      <c r="G41" s="104">
        <v>902.41000000000031</v>
      </c>
      <c r="H41" s="104">
        <v>864.19</v>
      </c>
      <c r="I41" s="444"/>
      <c r="J41" s="98"/>
      <c r="K41" s="98"/>
      <c r="L41" s="442"/>
      <c r="M41" s="98"/>
      <c r="N41" s="98"/>
      <c r="O41" s="98"/>
      <c r="P41" s="98"/>
      <c r="Q41" s="98"/>
      <c r="R41" s="98"/>
      <c r="S41" s="98"/>
    </row>
    <row r="42" spans="2:19" s="107" customFormat="1" ht="15" customHeight="1" x14ac:dyDescent="0.35">
      <c r="B42" s="34" t="s">
        <v>6</v>
      </c>
      <c r="C42" s="104">
        <v>0</v>
      </c>
      <c r="D42" s="104">
        <v>12</v>
      </c>
      <c r="E42" s="467">
        <v>0</v>
      </c>
      <c r="F42" s="467">
        <v>1</v>
      </c>
      <c r="G42" s="104">
        <v>0</v>
      </c>
      <c r="H42" s="104">
        <v>1696.3200000000002</v>
      </c>
      <c r="I42" s="444"/>
      <c r="J42" s="98"/>
      <c r="K42" s="98"/>
      <c r="L42" s="442"/>
      <c r="M42" s="98"/>
      <c r="N42" s="98"/>
      <c r="O42" s="98"/>
      <c r="P42" s="98"/>
      <c r="Q42" s="98"/>
      <c r="R42" s="98"/>
      <c r="S42" s="98"/>
    </row>
    <row r="43" spans="2:19" s="115" customFormat="1" x14ac:dyDescent="0.4">
      <c r="B43" s="110" t="s">
        <v>87</v>
      </c>
      <c r="C43" s="111">
        <v>43</v>
      </c>
      <c r="D43" s="111">
        <v>56</v>
      </c>
      <c r="E43" s="112">
        <v>0.97674418604651159</v>
      </c>
      <c r="F43" s="112">
        <v>0.98216071428571428</v>
      </c>
      <c r="G43" s="111">
        <v>7146.41</v>
      </c>
      <c r="H43" s="111">
        <v>9076.51</v>
      </c>
      <c r="I43" s="118"/>
      <c r="J43" s="98"/>
      <c r="K43" s="98"/>
      <c r="L43" s="442"/>
      <c r="M43" s="98"/>
      <c r="N43" s="98"/>
      <c r="O43" s="98"/>
      <c r="P43" s="98"/>
      <c r="Q43" s="98"/>
      <c r="R43" s="98"/>
      <c r="S43" s="98"/>
    </row>
    <row r="44" spans="2:19" s="98" customFormat="1" ht="15" customHeight="1" x14ac:dyDescent="0.35">
      <c r="C44" s="115"/>
      <c r="D44" s="115"/>
      <c r="E44" s="115"/>
      <c r="F44" s="445"/>
      <c r="G44" s="446"/>
      <c r="H44" s="446"/>
      <c r="L44" s="442"/>
    </row>
    <row r="45" spans="2:19" s="98" customFormat="1" ht="15" customHeight="1" x14ac:dyDescent="0.4">
      <c r="B45" s="447" t="s">
        <v>252</v>
      </c>
      <c r="C45" s="1"/>
      <c r="D45" s="1"/>
      <c r="E45" s="1"/>
      <c r="F45" s="1"/>
      <c r="G45" s="1"/>
      <c r="H45" s="1"/>
      <c r="L45" s="442"/>
    </row>
    <row r="46" spans="2:19" s="98" customFormat="1" ht="15" customHeight="1" x14ac:dyDescent="0.4">
      <c r="B46" s="1"/>
      <c r="C46" s="1"/>
      <c r="D46" s="1"/>
      <c r="E46" s="1"/>
      <c r="F46" s="1"/>
      <c r="G46" s="1"/>
      <c r="H46" s="1"/>
      <c r="L46" s="442"/>
    </row>
    <row r="47" spans="2:19" s="98" customFormat="1" ht="15" customHeight="1" x14ac:dyDescent="0.35">
      <c r="B47" s="72"/>
      <c r="C47" s="528" t="s">
        <v>0</v>
      </c>
      <c r="D47" s="528"/>
      <c r="E47" s="528" t="s">
        <v>1</v>
      </c>
      <c r="F47" s="528"/>
      <c r="G47" s="528" t="s">
        <v>244</v>
      </c>
      <c r="H47" s="528"/>
      <c r="L47" s="442"/>
    </row>
    <row r="48" spans="2:19" s="98" customFormat="1" ht="15" customHeight="1" x14ac:dyDescent="0.4">
      <c r="B48" s="41"/>
      <c r="C48" s="102" t="s">
        <v>254</v>
      </c>
      <c r="D48" s="102" t="s">
        <v>103</v>
      </c>
      <c r="E48" s="102" t="s">
        <v>254</v>
      </c>
      <c r="F48" s="102" t="s">
        <v>103</v>
      </c>
      <c r="G48" s="102" t="s">
        <v>254</v>
      </c>
      <c r="H48" s="102" t="s">
        <v>103</v>
      </c>
      <c r="L48" s="442"/>
    </row>
    <row r="49" spans="2:19" s="98" customFormat="1" ht="15" customHeight="1" x14ac:dyDescent="0.35">
      <c r="B49" s="34" t="s">
        <v>4</v>
      </c>
      <c r="C49" s="104">
        <v>105</v>
      </c>
      <c r="D49" s="104">
        <v>147</v>
      </c>
      <c r="E49" s="467">
        <v>0.97142857142857142</v>
      </c>
      <c r="F49" s="467">
        <v>0.94557823129251706</v>
      </c>
      <c r="G49" s="104">
        <v>14026.920000000002</v>
      </c>
      <c r="H49" s="104">
        <v>17569.100000000002</v>
      </c>
      <c r="L49" s="442"/>
    </row>
    <row r="50" spans="2:19" s="107" customFormat="1" ht="15" customHeight="1" x14ac:dyDescent="0.35">
      <c r="B50" s="34" t="s">
        <v>6</v>
      </c>
      <c r="C50" s="104">
        <v>7</v>
      </c>
      <c r="D50" s="104">
        <v>37</v>
      </c>
      <c r="E50" s="467">
        <v>0.14285714285714285</v>
      </c>
      <c r="F50" s="467">
        <v>8.1081081081081086E-2</v>
      </c>
      <c r="G50" s="104">
        <v>2899.18</v>
      </c>
      <c r="H50" s="104">
        <v>18490.02</v>
      </c>
      <c r="J50" s="98"/>
      <c r="K50" s="98"/>
      <c r="L50" s="442"/>
      <c r="M50" s="98"/>
      <c r="N50" s="98"/>
      <c r="O50" s="98"/>
      <c r="P50" s="98"/>
      <c r="Q50" s="98"/>
      <c r="R50" s="98"/>
      <c r="S50" s="98"/>
    </row>
    <row r="51" spans="2:19" s="107" customFormat="1" ht="15" customHeight="1" x14ac:dyDescent="0.4">
      <c r="B51" s="110" t="s">
        <v>87</v>
      </c>
      <c r="C51" s="111">
        <v>112</v>
      </c>
      <c r="D51" s="111">
        <v>184</v>
      </c>
      <c r="E51" s="112">
        <v>0.9196428571428571</v>
      </c>
      <c r="F51" s="112">
        <v>0.77173913043478259</v>
      </c>
      <c r="G51" s="111">
        <v>16926.100000000002</v>
      </c>
      <c r="H51" s="111">
        <v>36059.120000000003</v>
      </c>
      <c r="J51" s="98"/>
      <c r="K51" s="98"/>
      <c r="L51" s="442"/>
      <c r="M51" s="98"/>
      <c r="N51" s="98"/>
      <c r="O51" s="98"/>
      <c r="P51" s="98"/>
      <c r="Q51" s="98"/>
      <c r="R51" s="98"/>
      <c r="S51" s="98"/>
    </row>
    <row r="52" spans="2:19" s="115" customFormat="1" ht="15" customHeight="1" x14ac:dyDescent="0.4">
      <c r="B52" s="114" t="s">
        <v>100</v>
      </c>
      <c r="C52" s="1"/>
      <c r="D52" s="1"/>
      <c r="E52" s="1"/>
      <c r="F52" s="1"/>
      <c r="G52" s="1"/>
      <c r="H52" s="1"/>
      <c r="J52" s="98"/>
      <c r="K52" s="98"/>
      <c r="L52" s="442"/>
      <c r="M52" s="98"/>
      <c r="N52" s="98"/>
      <c r="O52" s="98"/>
      <c r="P52" s="98"/>
      <c r="Q52" s="98"/>
      <c r="R52" s="98"/>
      <c r="S52" s="98"/>
    </row>
    <row r="53" spans="2:19" s="98" customFormat="1" ht="15" customHeight="1" x14ac:dyDescent="0.4">
      <c r="B53" s="1"/>
      <c r="C53" s="1"/>
      <c r="D53" s="1"/>
      <c r="E53" s="1"/>
      <c r="F53" s="1"/>
      <c r="G53" s="1"/>
      <c r="H53" s="1"/>
      <c r="I53" s="428"/>
      <c r="L53" s="442"/>
    </row>
    <row r="54" spans="2:19" s="124" customFormat="1" ht="6" customHeight="1" x14ac:dyDescent="0.4">
      <c r="B54" s="1"/>
      <c r="C54" s="1"/>
      <c r="D54" s="1"/>
      <c r="E54" s="1"/>
      <c r="F54" s="1"/>
      <c r="G54" s="1"/>
      <c r="H54" s="1"/>
      <c r="I54" s="429"/>
      <c r="J54" s="98"/>
      <c r="K54" s="98"/>
      <c r="L54" s="442"/>
      <c r="M54" s="98"/>
      <c r="N54" s="98"/>
      <c r="O54" s="98"/>
      <c r="P54" s="98"/>
      <c r="Q54" s="98"/>
      <c r="R54" s="98"/>
      <c r="S54" s="98"/>
    </row>
    <row r="55" spans="2:19" s="125" customFormat="1" x14ac:dyDescent="0.4">
      <c r="B55" s="95"/>
      <c r="C55" s="1"/>
      <c r="D55" s="1"/>
      <c r="E55" s="1"/>
      <c r="F55" s="1"/>
      <c r="G55" s="1"/>
      <c r="H55" s="1"/>
      <c r="I55" s="429"/>
      <c r="J55" s="98"/>
      <c r="K55" s="98"/>
      <c r="L55" s="442"/>
      <c r="M55" s="98"/>
      <c r="N55" s="98"/>
      <c r="O55" s="98"/>
      <c r="P55" s="98"/>
      <c r="Q55" s="98"/>
      <c r="R55" s="98"/>
      <c r="S55" s="98"/>
    </row>
    <row r="56" spans="2:19" s="126" customFormat="1" x14ac:dyDescent="0.4">
      <c r="B56" s="1"/>
      <c r="C56" s="426"/>
      <c r="D56" s="426"/>
      <c r="E56" s="426"/>
      <c r="F56" s="426"/>
      <c r="G56" s="448"/>
      <c r="H56" s="448"/>
      <c r="I56" s="429"/>
      <c r="J56" s="98"/>
      <c r="K56" s="98"/>
      <c r="L56" s="442"/>
      <c r="M56" s="98"/>
      <c r="N56" s="98"/>
      <c r="O56" s="98"/>
      <c r="P56" s="98"/>
      <c r="Q56" s="98"/>
      <c r="R56" s="98"/>
      <c r="S56" s="98"/>
    </row>
    <row r="57" spans="2:19" s="126" customFormat="1" x14ac:dyDescent="0.4">
      <c r="B57" s="1"/>
      <c r="C57" s="426"/>
      <c r="D57" s="426"/>
      <c r="E57" s="426"/>
      <c r="F57" s="426"/>
      <c r="G57" s="448"/>
      <c r="H57" s="448"/>
      <c r="I57" s="449"/>
      <c r="J57" s="98"/>
      <c r="K57" s="98"/>
      <c r="L57" s="442"/>
      <c r="M57" s="98"/>
      <c r="N57" s="98"/>
      <c r="O57" s="98"/>
      <c r="P57" s="98"/>
      <c r="Q57" s="98"/>
      <c r="R57" s="98"/>
      <c r="S57" s="98"/>
    </row>
    <row r="58" spans="2:19" x14ac:dyDescent="0.4">
      <c r="B58" s="1"/>
      <c r="C58" s="426"/>
      <c r="D58" s="426"/>
      <c r="E58" s="426"/>
      <c r="F58" s="426"/>
      <c r="G58" s="448"/>
      <c r="H58" s="448"/>
      <c r="I58" s="103"/>
      <c r="J58" s="98"/>
      <c r="K58" s="98"/>
      <c r="L58" s="442"/>
      <c r="M58" s="98"/>
      <c r="N58" s="98"/>
      <c r="O58" s="98"/>
      <c r="P58" s="98"/>
      <c r="Q58" s="98"/>
      <c r="R58" s="98"/>
      <c r="S58" s="98"/>
    </row>
    <row r="59" spans="2:19" s="127" customFormat="1" x14ac:dyDescent="0.4">
      <c r="B59" s="1"/>
      <c r="C59" s="1"/>
      <c r="D59" s="1"/>
      <c r="E59" s="1"/>
      <c r="F59" s="1"/>
      <c r="G59" s="450"/>
      <c r="H59" s="450"/>
      <c r="I59" s="103"/>
      <c r="J59" s="98"/>
      <c r="K59" s="98"/>
      <c r="L59" s="442"/>
      <c r="M59" s="98"/>
      <c r="N59" s="98"/>
      <c r="O59" s="98"/>
      <c r="P59" s="98"/>
      <c r="Q59" s="98"/>
      <c r="R59" s="98"/>
      <c r="S59" s="98"/>
    </row>
    <row r="60" spans="2:19" s="127" customFormat="1" x14ac:dyDescent="0.4">
      <c r="B60" s="1"/>
      <c r="C60" s="1"/>
      <c r="D60" s="1"/>
      <c r="E60" s="1"/>
      <c r="F60" s="1"/>
      <c r="G60" s="450"/>
      <c r="H60" s="450"/>
      <c r="I60" s="103"/>
      <c r="J60" s="98"/>
      <c r="K60" s="98"/>
      <c r="L60" s="442"/>
      <c r="M60" s="98"/>
      <c r="N60" s="98"/>
      <c r="O60" s="98"/>
      <c r="P60" s="98"/>
      <c r="Q60" s="98"/>
      <c r="R60" s="98"/>
      <c r="S60" s="98"/>
    </row>
    <row r="61" spans="2:19" s="1" customFormat="1" x14ac:dyDescent="0.4">
      <c r="I61" s="103"/>
      <c r="J61" s="98"/>
      <c r="K61" s="98"/>
      <c r="L61" s="442"/>
      <c r="M61" s="98"/>
      <c r="N61" s="98"/>
      <c r="O61" s="98"/>
      <c r="P61" s="98"/>
      <c r="Q61" s="98"/>
      <c r="R61" s="98"/>
      <c r="S61" s="98"/>
    </row>
    <row r="62" spans="2:19" s="120" customFormat="1" x14ac:dyDescent="0.4">
      <c r="B62" s="1"/>
      <c r="C62" s="1"/>
      <c r="D62" s="1"/>
      <c r="E62" s="1"/>
      <c r="F62" s="1"/>
      <c r="G62" s="1"/>
      <c r="H62" s="1"/>
      <c r="I62" s="103"/>
      <c r="J62" s="98"/>
      <c r="K62" s="98"/>
      <c r="L62" s="442"/>
      <c r="M62" s="98"/>
      <c r="N62" s="98"/>
      <c r="O62" s="98"/>
      <c r="P62" s="98"/>
      <c r="Q62" s="98"/>
      <c r="R62" s="98"/>
      <c r="S62" s="98"/>
    </row>
    <row r="63" spans="2:19" s="120" customFormat="1" x14ac:dyDescent="0.4">
      <c r="B63" s="1"/>
      <c r="C63" s="1"/>
      <c r="D63" s="1"/>
      <c r="E63" s="1"/>
      <c r="F63" s="1"/>
      <c r="G63" s="1"/>
      <c r="H63" s="1"/>
      <c r="I63" s="103"/>
      <c r="J63" s="98"/>
      <c r="K63" s="98"/>
      <c r="L63" s="442"/>
      <c r="M63" s="98"/>
      <c r="N63" s="98"/>
      <c r="O63" s="98"/>
      <c r="P63" s="98"/>
      <c r="Q63" s="98"/>
      <c r="R63" s="98"/>
      <c r="S63" s="98"/>
    </row>
    <row r="64" spans="2:19" s="1" customFormat="1" x14ac:dyDescent="0.4">
      <c r="I64" s="103"/>
      <c r="J64" s="98"/>
      <c r="K64" s="98"/>
      <c r="L64" s="442"/>
      <c r="M64" s="98"/>
      <c r="N64" s="98"/>
      <c r="O64" s="98"/>
      <c r="P64" s="98"/>
      <c r="Q64" s="98"/>
      <c r="R64" s="98"/>
      <c r="S64" s="98"/>
    </row>
    <row r="65" spans="2:19" s="1" customFormat="1" x14ac:dyDescent="0.4">
      <c r="I65" s="103"/>
      <c r="J65" s="98"/>
      <c r="K65" s="98"/>
      <c r="L65" s="442"/>
      <c r="M65" s="98"/>
      <c r="N65" s="98"/>
      <c r="O65" s="98"/>
      <c r="P65" s="98"/>
      <c r="Q65" s="98"/>
      <c r="R65" s="98"/>
      <c r="S65" s="98"/>
    </row>
    <row r="66" spans="2:19" s="1" customFormat="1" x14ac:dyDescent="0.4">
      <c r="I66" s="103"/>
      <c r="J66" s="98"/>
      <c r="K66" s="98"/>
      <c r="L66" s="442"/>
      <c r="M66" s="98"/>
      <c r="N66" s="98"/>
      <c r="O66" s="98"/>
      <c r="P66" s="98"/>
      <c r="Q66" s="98"/>
      <c r="R66" s="98"/>
      <c r="S66" s="98"/>
    </row>
    <row r="67" spans="2:19" s="1" customFormat="1" x14ac:dyDescent="0.4">
      <c r="I67" s="14"/>
      <c r="J67" s="98"/>
      <c r="K67" s="98"/>
      <c r="L67" s="442"/>
      <c r="M67" s="98"/>
      <c r="N67" s="98"/>
      <c r="O67" s="98"/>
      <c r="P67" s="98"/>
      <c r="Q67" s="98"/>
      <c r="R67" s="98"/>
      <c r="S67" s="98"/>
    </row>
    <row r="68" spans="2:19" s="1" customFormat="1" x14ac:dyDescent="0.4">
      <c r="I68" s="14"/>
      <c r="J68" s="98"/>
      <c r="K68" s="98"/>
      <c r="L68" s="442"/>
      <c r="M68" s="98"/>
      <c r="N68" s="98"/>
      <c r="O68" s="98"/>
      <c r="P68" s="98"/>
      <c r="Q68" s="98"/>
      <c r="R68" s="98"/>
      <c r="S68" s="98"/>
    </row>
    <row r="69" spans="2:19" s="1" customFormat="1" x14ac:dyDescent="0.4">
      <c r="I69" s="14"/>
      <c r="J69" s="98"/>
      <c r="K69" s="98"/>
      <c r="L69" s="442"/>
      <c r="M69" s="98"/>
      <c r="N69" s="98"/>
      <c r="O69" s="98"/>
      <c r="P69" s="98"/>
      <c r="Q69" s="98"/>
      <c r="R69" s="98"/>
      <c r="S69" s="98"/>
    </row>
    <row r="70" spans="2:19" s="1" customFormat="1" x14ac:dyDescent="0.4">
      <c r="I70" s="14"/>
      <c r="J70" s="98"/>
      <c r="K70" s="98"/>
      <c r="L70" s="442"/>
      <c r="M70" s="98"/>
      <c r="N70" s="98"/>
      <c r="O70" s="98"/>
      <c r="P70" s="98"/>
      <c r="Q70" s="98"/>
      <c r="R70" s="98"/>
      <c r="S70" s="98"/>
    </row>
    <row r="71" spans="2:19" s="1" customFormat="1" x14ac:dyDescent="0.4">
      <c r="I71" s="14"/>
      <c r="J71" s="98"/>
      <c r="K71" s="98"/>
      <c r="L71" s="442"/>
      <c r="M71" s="98"/>
      <c r="N71" s="98"/>
      <c r="O71" s="98"/>
      <c r="P71" s="98"/>
      <c r="Q71" s="98"/>
      <c r="R71" s="98"/>
      <c r="S71" s="98"/>
    </row>
    <row r="72" spans="2:19" s="1" customFormat="1" x14ac:dyDescent="0.4">
      <c r="I72" s="14"/>
      <c r="J72" s="98"/>
      <c r="K72" s="98"/>
      <c r="L72" s="442"/>
      <c r="M72" s="98"/>
      <c r="N72" s="98"/>
      <c r="O72" s="98"/>
      <c r="P72" s="98"/>
      <c r="Q72" s="98"/>
      <c r="R72" s="98"/>
      <c r="S72" s="98"/>
    </row>
    <row r="73" spans="2:19" s="1" customFormat="1" x14ac:dyDescent="0.4">
      <c r="I73" s="14"/>
      <c r="J73" s="98"/>
      <c r="K73" s="98"/>
      <c r="L73" s="442"/>
      <c r="M73" s="98"/>
      <c r="N73" s="98"/>
      <c r="O73" s="98"/>
      <c r="P73" s="98"/>
      <c r="Q73" s="98"/>
      <c r="R73" s="98"/>
      <c r="S73" s="98"/>
    </row>
    <row r="74" spans="2:19" s="1" customFormat="1" x14ac:dyDescent="0.4">
      <c r="I74" s="14"/>
      <c r="J74" s="98"/>
      <c r="K74" s="98"/>
      <c r="L74" s="442"/>
      <c r="M74" s="98"/>
      <c r="N74" s="98"/>
      <c r="O74" s="98"/>
      <c r="P74" s="98"/>
      <c r="Q74" s="98"/>
      <c r="R74" s="98"/>
      <c r="S74" s="98"/>
    </row>
    <row r="75" spans="2:19" s="1" customFormat="1" x14ac:dyDescent="0.4">
      <c r="I75" s="14"/>
      <c r="J75" s="98"/>
      <c r="K75" s="98"/>
      <c r="L75" s="442"/>
      <c r="M75" s="98"/>
      <c r="N75" s="98"/>
      <c r="O75" s="98"/>
      <c r="P75" s="98"/>
      <c r="Q75" s="98"/>
      <c r="R75" s="98"/>
      <c r="S75" s="98"/>
    </row>
    <row r="76" spans="2:19" s="1" customFormat="1" x14ac:dyDescent="0.4">
      <c r="I76" s="14"/>
      <c r="J76" s="98"/>
      <c r="K76" s="98"/>
      <c r="L76" s="442"/>
      <c r="M76" s="98"/>
      <c r="N76" s="98"/>
      <c r="O76" s="98"/>
      <c r="P76" s="98"/>
      <c r="Q76" s="98"/>
      <c r="R76" s="98"/>
      <c r="S76" s="98"/>
    </row>
    <row r="77" spans="2:19" s="1" customFormat="1" x14ac:dyDescent="0.4">
      <c r="B77" s="14"/>
      <c r="C77" s="14"/>
      <c r="D77" s="14"/>
      <c r="E77" s="14"/>
      <c r="F77" s="14"/>
      <c r="G77" s="14"/>
      <c r="H77" s="14"/>
      <c r="I77" s="14"/>
      <c r="J77" s="98"/>
      <c r="K77" s="98"/>
      <c r="L77" s="442"/>
      <c r="M77" s="98"/>
      <c r="N77" s="98"/>
      <c r="O77" s="98"/>
      <c r="P77" s="98"/>
      <c r="Q77" s="98"/>
      <c r="R77" s="98"/>
      <c r="S77" s="98"/>
    </row>
    <row r="78" spans="2:19" s="1" customFormat="1" x14ac:dyDescent="0.4">
      <c r="B78" s="14"/>
      <c r="C78" s="14"/>
      <c r="D78" s="14"/>
      <c r="E78" s="14"/>
      <c r="F78" s="14"/>
      <c r="G78" s="14"/>
      <c r="H78" s="14"/>
      <c r="I78" s="14"/>
      <c r="J78" s="98"/>
      <c r="K78" s="98"/>
      <c r="L78" s="442"/>
      <c r="M78" s="98"/>
      <c r="N78" s="98"/>
      <c r="O78" s="98"/>
      <c r="P78" s="98"/>
      <c r="Q78" s="98"/>
      <c r="R78" s="98"/>
      <c r="S78" s="98"/>
    </row>
    <row r="79" spans="2:19" s="1" customFormat="1" x14ac:dyDescent="0.4">
      <c r="B79" s="14"/>
      <c r="C79" s="14"/>
      <c r="D79" s="14"/>
      <c r="E79" s="14"/>
      <c r="F79" s="14"/>
      <c r="G79" s="14"/>
      <c r="H79" s="14"/>
      <c r="I79" s="14"/>
      <c r="J79" s="98"/>
      <c r="K79" s="98"/>
      <c r="L79" s="442"/>
      <c r="M79" s="98"/>
      <c r="N79" s="98"/>
      <c r="O79" s="98"/>
      <c r="P79" s="98"/>
      <c r="Q79" s="98"/>
      <c r="R79" s="98"/>
      <c r="S79" s="98"/>
    </row>
    <row r="80" spans="2:19" s="1" customFormat="1" x14ac:dyDescent="0.4">
      <c r="B80" s="14"/>
      <c r="C80" s="14"/>
      <c r="D80" s="14"/>
      <c r="E80" s="14"/>
      <c r="F80" s="14"/>
      <c r="G80" s="14"/>
      <c r="H80" s="14"/>
      <c r="I80" s="14"/>
      <c r="J80" s="98"/>
      <c r="K80" s="98"/>
      <c r="L80" s="442"/>
      <c r="M80" s="98"/>
      <c r="N80" s="98"/>
      <c r="O80" s="98"/>
      <c r="P80" s="98"/>
      <c r="Q80" s="98"/>
      <c r="R80" s="98"/>
      <c r="S80" s="98"/>
    </row>
    <row r="81" spans="2:19" s="1" customFormat="1" x14ac:dyDescent="0.4">
      <c r="B81" s="14"/>
      <c r="C81" s="14"/>
      <c r="D81" s="14"/>
      <c r="E81" s="14"/>
      <c r="F81" s="14"/>
      <c r="G81" s="14"/>
      <c r="H81" s="14"/>
      <c r="I81" s="14"/>
      <c r="J81" s="98"/>
      <c r="K81" s="98"/>
      <c r="L81" s="442"/>
      <c r="M81" s="98"/>
      <c r="N81" s="98"/>
      <c r="O81" s="98"/>
      <c r="P81" s="98"/>
      <c r="Q81" s="98"/>
      <c r="R81" s="98"/>
      <c r="S81" s="98"/>
    </row>
    <row r="82" spans="2:19" s="1" customFormat="1" x14ac:dyDescent="0.4">
      <c r="B82" s="14"/>
      <c r="C82" s="14"/>
      <c r="D82" s="14"/>
      <c r="E82" s="14"/>
      <c r="F82" s="14"/>
      <c r="G82" s="14"/>
      <c r="H82" s="14"/>
      <c r="I82" s="14"/>
    </row>
    <row r="83" spans="2:19" s="1" customFormat="1" x14ac:dyDescent="0.4">
      <c r="B83" s="14"/>
      <c r="C83" s="14"/>
      <c r="D83" s="14"/>
      <c r="E83" s="14"/>
      <c r="F83" s="14"/>
      <c r="G83" s="14"/>
      <c r="H83" s="14"/>
      <c r="I83" s="14"/>
    </row>
    <row r="84" spans="2:19" s="1" customFormat="1" x14ac:dyDescent="0.4">
      <c r="B84" s="14"/>
      <c r="C84" s="14"/>
      <c r="D84" s="14"/>
      <c r="E84" s="14"/>
      <c r="F84" s="14"/>
      <c r="G84" s="14"/>
      <c r="H84" s="14"/>
      <c r="I84" s="14"/>
    </row>
    <row r="127" spans="1:1" x14ac:dyDescent="0.4">
      <c r="A127" s="14" t="s">
        <v>105</v>
      </c>
    </row>
  </sheetData>
  <mergeCells count="19">
    <mergeCell ref="O4:P4"/>
    <mergeCell ref="K2:P2"/>
    <mergeCell ref="K4:L4"/>
    <mergeCell ref="M4:N4"/>
    <mergeCell ref="C47:D47"/>
    <mergeCell ref="E47:F47"/>
    <mergeCell ref="G47:H47"/>
    <mergeCell ref="E38:F38"/>
    <mergeCell ref="G38:H38"/>
    <mergeCell ref="C38:D38"/>
    <mergeCell ref="C29:D29"/>
    <mergeCell ref="E29:F29"/>
    <mergeCell ref="G29:H29"/>
    <mergeCell ref="C17:D17"/>
    <mergeCell ref="E17:F17"/>
    <mergeCell ref="G17:H17"/>
    <mergeCell ref="C4:D4"/>
    <mergeCell ref="E4:F4"/>
    <mergeCell ref="G4:H4"/>
  </mergeCells>
  <pageMargins left="0.70866141732283472" right="0.70866141732283472" top="0.74803149606299213" bottom="0.74803149606299213" header="0.31496062992125984" footer="0.31496062992125984"/>
  <pageSetup scale="61" fitToHeight="10" orientation="landscape" horizontalDpi="1200" verticalDpi="1200" r:id="rId1"/>
  <rowBreaks count="1" manualBreakCount="1">
    <brk id="55" max="1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C687-9E39-4A7D-AB40-3E4393CD7995}">
  <sheetPr>
    <tabColor theme="4" tint="0.79998168889431442"/>
  </sheetPr>
  <dimension ref="A1:N81"/>
  <sheetViews>
    <sheetView showGridLines="0" topLeftCell="A9" zoomScale="115" zoomScaleNormal="115" workbookViewId="0">
      <selection activeCell="C27" sqref="C27"/>
    </sheetView>
  </sheetViews>
  <sheetFormatPr baseColWidth="10" defaultColWidth="11.453125" defaultRowHeight="15" x14ac:dyDescent="0.4"/>
  <cols>
    <col min="1" max="1" width="0.81640625" style="14" customWidth="1"/>
    <col min="2" max="2" width="27.453125" style="14" customWidth="1"/>
    <col min="3" max="5" width="23" style="14" customWidth="1"/>
    <col min="6" max="6" width="0.81640625" style="14" customWidth="1"/>
    <col min="7" max="7" width="15.54296875" style="14" bestFit="1" customWidth="1"/>
    <col min="8" max="8" width="9.54296875" style="14" bestFit="1" customWidth="1"/>
    <col min="9" max="9" width="7.81640625" style="14" customWidth="1"/>
    <col min="10" max="10" width="8.81640625" style="14" customWidth="1"/>
    <col min="11" max="11" width="7.7265625" style="14" bestFit="1" customWidth="1"/>
    <col min="12" max="12" width="8" style="14" bestFit="1" customWidth="1"/>
    <col min="13" max="13" width="5.453125" style="14" bestFit="1" customWidth="1"/>
    <col min="14" max="16384" width="11.453125" style="14"/>
  </cols>
  <sheetData>
    <row r="1" spans="1:13" ht="11.25" customHeight="1" x14ac:dyDescent="0.4"/>
    <row r="2" spans="1:13" s="1" customFormat="1" x14ac:dyDescent="0.4">
      <c r="B2" s="137" t="s">
        <v>213</v>
      </c>
      <c r="C2" s="138"/>
    </row>
    <row r="3" spans="1:13" s="5" customFormat="1" x14ac:dyDescent="0.4">
      <c r="A3" s="149"/>
      <c r="B3" s="5" t="s">
        <v>261</v>
      </c>
      <c r="C3" s="150"/>
      <c r="D3" s="150"/>
      <c r="E3" s="150"/>
      <c r="F3" s="151"/>
      <c r="G3" s="151"/>
      <c r="H3" s="152"/>
      <c r="I3" s="152"/>
      <c r="J3" s="152"/>
      <c r="K3" s="152"/>
      <c r="L3" s="152"/>
      <c r="M3" s="152"/>
    </row>
    <row r="4" spans="1:13" ht="9" customHeight="1" x14ac:dyDescent="0.4">
      <c r="A4" s="153"/>
      <c r="B4" s="154"/>
      <c r="C4" s="154"/>
      <c r="D4" s="154"/>
      <c r="E4" s="154"/>
      <c r="F4" s="154"/>
      <c r="G4" s="154"/>
      <c r="H4" s="155"/>
      <c r="I4" s="155"/>
      <c r="J4" s="155"/>
      <c r="K4" s="155"/>
      <c r="L4" s="155"/>
      <c r="M4" s="155"/>
    </row>
    <row r="5" spans="1:13" s="13" customFormat="1" ht="33.75" customHeight="1" x14ac:dyDescent="0.35">
      <c r="B5" s="6" t="s">
        <v>253</v>
      </c>
      <c r="C5" s="7" t="s">
        <v>211</v>
      </c>
      <c r="D5" s="7" t="s">
        <v>210</v>
      </c>
      <c r="E5" s="7" t="s">
        <v>209</v>
      </c>
      <c r="F5" s="8"/>
      <c r="G5" s="7" t="s">
        <v>208</v>
      </c>
    </row>
    <row r="6" spans="1:13" s="13" customFormat="1" ht="13.5" customHeight="1" x14ac:dyDescent="0.4">
      <c r="B6" s="9" t="s">
        <v>7</v>
      </c>
      <c r="C6" s="156">
        <v>363779.94</v>
      </c>
      <c r="D6" s="156">
        <v>-12554.027630048065</v>
      </c>
      <c r="E6" s="156">
        <v>-427913.23599999998</v>
      </c>
      <c r="F6" s="157">
        <v>0</v>
      </c>
      <c r="G6" s="158">
        <v>-76687.32363004802</v>
      </c>
    </row>
    <row r="7" spans="1:13" s="13" customFormat="1" ht="13.5" customHeight="1" x14ac:dyDescent="0.4">
      <c r="B7" s="9" t="s">
        <v>28</v>
      </c>
      <c r="C7" s="156">
        <v>175791.649</v>
      </c>
      <c r="D7" s="156">
        <v>-173736.95300000001</v>
      </c>
      <c r="E7" s="156">
        <v>19746.62</v>
      </c>
      <c r="F7" s="157">
        <v>0</v>
      </c>
      <c r="G7" s="158">
        <v>21801.315999999995</v>
      </c>
    </row>
    <row r="8" spans="1:13" s="13" customFormat="1" ht="13.5" customHeight="1" x14ac:dyDescent="0.4">
      <c r="B8" s="9" t="s">
        <v>8</v>
      </c>
      <c r="C8" s="156">
        <v>66219.861000000004</v>
      </c>
      <c r="D8" s="156">
        <v>-2218.2849999999999</v>
      </c>
      <c r="E8" s="156">
        <v>-66299.548999999999</v>
      </c>
      <c r="F8" s="157">
        <v>0</v>
      </c>
      <c r="G8" s="158">
        <v>-2297.9729999999981</v>
      </c>
    </row>
    <row r="9" spans="1:13" s="13" customFormat="1" ht="13.5" customHeight="1" x14ac:dyDescent="0.4">
      <c r="B9" s="9" t="s">
        <v>11</v>
      </c>
      <c r="C9" s="156">
        <v>-13783.482</v>
      </c>
      <c r="D9" s="156">
        <v>-8570.1049999999996</v>
      </c>
      <c r="E9" s="156">
        <v>25571.594000000001</v>
      </c>
      <c r="F9" s="157">
        <v>0</v>
      </c>
      <c r="G9" s="158">
        <v>3218.0070000000014</v>
      </c>
    </row>
    <row r="10" spans="1:13" s="13" customFormat="1" ht="13.5" customHeight="1" x14ac:dyDescent="0.4">
      <c r="B10" s="9" t="s">
        <v>125</v>
      </c>
      <c r="C10" s="156">
        <v>210.22800000000001</v>
      </c>
      <c r="D10" s="156">
        <v>-471.91399999999999</v>
      </c>
      <c r="E10" s="156">
        <v>2111.346</v>
      </c>
      <c r="F10" s="157">
        <v>0</v>
      </c>
      <c r="G10" s="158">
        <v>1849.66</v>
      </c>
    </row>
    <row r="11" spans="1:13" s="13" customFormat="1" ht="13.5" customHeight="1" x14ac:dyDescent="0.4">
      <c r="B11" s="9" t="s">
        <v>62</v>
      </c>
      <c r="C11" s="156">
        <v>-187941.68</v>
      </c>
      <c r="D11" s="156">
        <v>-100303.351</v>
      </c>
      <c r="E11" s="156">
        <v>359144.59600000002</v>
      </c>
      <c r="F11" s="157">
        <v>0</v>
      </c>
      <c r="G11" s="158">
        <v>70899.565000000061</v>
      </c>
    </row>
    <row r="12" spans="1:13" s="13" customFormat="1" ht="13.5" customHeight="1" x14ac:dyDescent="0.4">
      <c r="B12" s="10" t="s">
        <v>132</v>
      </c>
      <c r="C12" s="159">
        <v>404276.51600000012</v>
      </c>
      <c r="D12" s="159">
        <v>-297854.63563004811</v>
      </c>
      <c r="E12" s="159">
        <v>-87638.628999999957</v>
      </c>
      <c r="F12" s="157">
        <v>0</v>
      </c>
      <c r="G12" s="159">
        <v>18783.25136995205</v>
      </c>
    </row>
    <row r="13" spans="1:13" s="13" customFormat="1" x14ac:dyDescent="0.4">
      <c r="B13" s="11" t="s">
        <v>207</v>
      </c>
      <c r="C13" s="160">
        <v>0</v>
      </c>
      <c r="D13" s="160">
        <v>0</v>
      </c>
      <c r="E13" s="160">
        <v>0</v>
      </c>
      <c r="F13" s="157">
        <v>0</v>
      </c>
      <c r="G13" s="161">
        <v>0</v>
      </c>
    </row>
    <row r="14" spans="1:13" s="13" customFormat="1" ht="13.5" customHeight="1" x14ac:dyDescent="0.4">
      <c r="B14" s="9" t="s">
        <v>206</v>
      </c>
      <c r="C14" s="156">
        <v>5528.134</v>
      </c>
      <c r="D14" s="156">
        <v>-4591.1019999999999</v>
      </c>
      <c r="E14" s="156">
        <v>-2246.3969999999999</v>
      </c>
      <c r="F14" s="157">
        <v>0</v>
      </c>
      <c r="G14" s="158">
        <v>-1309.3649999999998</v>
      </c>
    </row>
    <row r="15" spans="1:13" s="13" customFormat="1" ht="13.5" customHeight="1" x14ac:dyDescent="0.4">
      <c r="B15" s="9" t="s">
        <v>205</v>
      </c>
      <c r="C15" s="156">
        <v>-865.28700000000003</v>
      </c>
      <c r="D15" s="156">
        <v>167.58699999999999</v>
      </c>
      <c r="E15" s="156">
        <v>587.36900000000003</v>
      </c>
      <c r="F15" s="157">
        <v>0</v>
      </c>
      <c r="G15" s="158">
        <v>-110.33100000000002</v>
      </c>
      <c r="J15" s="14"/>
      <c r="K15" s="14"/>
      <c r="L15" s="14"/>
      <c r="M15" s="14"/>
    </row>
    <row r="16" spans="1:13" s="13" customFormat="1" ht="13.5" customHeight="1" x14ac:dyDescent="0.4">
      <c r="B16" s="12" t="s">
        <v>133</v>
      </c>
      <c r="C16" s="159">
        <v>408939.36300000013</v>
      </c>
      <c r="D16" s="159">
        <v>-302278.15063004813</v>
      </c>
      <c r="E16" s="159">
        <v>-89297.656999999948</v>
      </c>
      <c r="F16" s="157">
        <v>0</v>
      </c>
      <c r="G16" s="159">
        <v>17363.555369952053</v>
      </c>
      <c r="J16" s="14"/>
      <c r="K16" s="14"/>
      <c r="L16" s="14"/>
      <c r="M16" s="14"/>
    </row>
    <row r="17" spans="2:14" ht="10" customHeight="1" x14ac:dyDescent="0.4">
      <c r="B17" s="13"/>
      <c r="C17" s="13"/>
      <c r="D17" s="13"/>
      <c r="E17" s="13"/>
      <c r="F17" s="13"/>
    </row>
    <row r="18" spans="2:14" s="15" customFormat="1" x14ac:dyDescent="0.4">
      <c r="B18" s="13"/>
      <c r="C18" s="13"/>
      <c r="D18" s="13"/>
      <c r="E18" s="13"/>
      <c r="F18" s="13"/>
      <c r="H18" s="162"/>
    </row>
    <row r="19" spans="2:14" ht="30" x14ac:dyDescent="0.4">
      <c r="B19" s="6" t="s">
        <v>212</v>
      </c>
      <c r="C19" s="7" t="s">
        <v>211</v>
      </c>
      <c r="D19" s="7" t="s">
        <v>210</v>
      </c>
      <c r="E19" s="7" t="s">
        <v>209</v>
      </c>
      <c r="F19" s="8"/>
      <c r="G19" s="7" t="s">
        <v>208</v>
      </c>
    </row>
    <row r="20" spans="2:14" ht="13.5" customHeight="1" x14ac:dyDescent="0.4">
      <c r="B20" s="9" t="s">
        <v>7</v>
      </c>
      <c r="C20" s="156">
        <v>260206.30600000001</v>
      </c>
      <c r="D20" s="156">
        <v>-131684.46</v>
      </c>
      <c r="E20" s="156">
        <v>-334085.18</v>
      </c>
      <c r="F20" s="157">
        <v>0</v>
      </c>
      <c r="G20" s="158">
        <v>-205563.33399999997</v>
      </c>
      <c r="N20" s="41"/>
    </row>
    <row r="21" spans="2:14" ht="13.5" customHeight="1" x14ac:dyDescent="0.4">
      <c r="B21" s="9" t="s">
        <v>28</v>
      </c>
      <c r="C21" s="156">
        <v>154514.65299999999</v>
      </c>
      <c r="D21" s="156">
        <v>-104225.399</v>
      </c>
      <c r="E21" s="156">
        <v>-81216.277000000002</v>
      </c>
      <c r="F21" s="157">
        <v>0</v>
      </c>
      <c r="G21" s="158">
        <v>-30927.023000000016</v>
      </c>
      <c r="N21" s="41"/>
    </row>
    <row r="22" spans="2:14" ht="13.5" customHeight="1" x14ac:dyDescent="0.4">
      <c r="B22" s="9" t="s">
        <v>8</v>
      </c>
      <c r="C22" s="156">
        <v>43074.868000000002</v>
      </c>
      <c r="D22" s="156">
        <v>129463.016</v>
      </c>
      <c r="E22" s="156">
        <v>-149493.68900000001</v>
      </c>
      <c r="F22" s="157">
        <v>0</v>
      </c>
      <c r="G22" s="158">
        <v>23044.195000000007</v>
      </c>
      <c r="N22" s="41"/>
    </row>
    <row r="23" spans="2:14" ht="13.5" customHeight="1" x14ac:dyDescent="0.4">
      <c r="B23" s="9" t="s">
        <v>11</v>
      </c>
      <c r="C23" s="156">
        <v>-29110.378000000001</v>
      </c>
      <c r="D23" s="156">
        <v>-13172.967000000001</v>
      </c>
      <c r="E23" s="156">
        <v>39967.444000000003</v>
      </c>
      <c r="F23" s="157">
        <v>0</v>
      </c>
      <c r="G23" s="158">
        <v>-2315.900999999998</v>
      </c>
      <c r="N23" s="41"/>
    </row>
    <row r="24" spans="2:14" ht="13.5" customHeight="1" x14ac:dyDescent="0.4">
      <c r="B24" s="9" t="s">
        <v>125</v>
      </c>
      <c r="C24" s="156">
        <v>-17825.170999999998</v>
      </c>
      <c r="D24" s="156">
        <v>0</v>
      </c>
      <c r="E24" s="156">
        <v>17825.170999999998</v>
      </c>
      <c r="F24" s="157">
        <v>0</v>
      </c>
      <c r="G24" s="158">
        <v>0</v>
      </c>
      <c r="N24" s="41"/>
    </row>
    <row r="25" spans="2:14" ht="15" customHeight="1" x14ac:dyDescent="0.4">
      <c r="B25" s="9" t="s">
        <v>62</v>
      </c>
      <c r="C25" s="156">
        <v>-200120.283</v>
      </c>
      <c r="D25" s="156">
        <v>-9201.0720000000001</v>
      </c>
      <c r="E25" s="156">
        <v>158057.149</v>
      </c>
      <c r="F25" s="157">
        <v>0</v>
      </c>
      <c r="G25" s="158">
        <v>-51264.205999999976</v>
      </c>
    </row>
    <row r="26" spans="2:14" x14ac:dyDescent="0.4">
      <c r="B26" s="10" t="s">
        <v>132</v>
      </c>
      <c r="C26" s="159">
        <v>210739.99500000005</v>
      </c>
      <c r="D26" s="159">
        <v>-128820.882</v>
      </c>
      <c r="E26" s="159">
        <v>-348945.38199999998</v>
      </c>
      <c r="F26" s="157">
        <v>0</v>
      </c>
      <c r="G26" s="159">
        <v>-267026.26899999991</v>
      </c>
    </row>
    <row r="27" spans="2:14" x14ac:dyDescent="0.4">
      <c r="B27" s="11" t="s">
        <v>207</v>
      </c>
      <c r="C27" s="160">
        <v>0</v>
      </c>
      <c r="D27" s="160">
        <v>0</v>
      </c>
      <c r="E27" s="160">
        <v>0</v>
      </c>
      <c r="F27" s="157">
        <v>0</v>
      </c>
      <c r="G27" s="161">
        <v>0</v>
      </c>
    </row>
    <row r="28" spans="2:14" x14ac:dyDescent="0.4">
      <c r="B28" s="9" t="s">
        <v>206</v>
      </c>
      <c r="C28" s="156">
        <v>8425.4809999999998</v>
      </c>
      <c r="D28" s="156">
        <v>-2471.8679999999999</v>
      </c>
      <c r="E28" s="156">
        <v>-3727.8389999999999</v>
      </c>
      <c r="F28" s="157">
        <v>0</v>
      </c>
      <c r="G28" s="158">
        <v>2225.7739999999994</v>
      </c>
      <c r="J28" s="1"/>
      <c r="K28" s="1"/>
      <c r="L28" s="1"/>
    </row>
    <row r="29" spans="2:14" x14ac:dyDescent="0.4">
      <c r="B29" s="9" t="s">
        <v>205</v>
      </c>
      <c r="C29" s="156">
        <v>-11360.808999999999</v>
      </c>
      <c r="D29" s="156">
        <v>3301.3809999999999</v>
      </c>
      <c r="E29" s="156">
        <v>5088.759</v>
      </c>
      <c r="F29" s="157">
        <v>0</v>
      </c>
      <c r="G29" s="158">
        <v>-2970.6689999999999</v>
      </c>
      <c r="J29" s="1"/>
      <c r="K29" s="1"/>
      <c r="L29" s="1"/>
    </row>
    <row r="30" spans="2:14" x14ac:dyDescent="0.4">
      <c r="B30" s="12" t="s">
        <v>133</v>
      </c>
      <c r="C30" s="159">
        <v>207804.66700000004</v>
      </c>
      <c r="D30" s="159">
        <v>-127991.36900000001</v>
      </c>
      <c r="E30" s="159">
        <v>-347584.46199999994</v>
      </c>
      <c r="F30" s="157">
        <v>0</v>
      </c>
      <c r="G30" s="159">
        <v>-267771.16399999987</v>
      </c>
    </row>
    <row r="31" spans="2:14" s="1" customFormat="1" ht="10" customHeight="1" x14ac:dyDescent="0.4">
      <c r="B31" s="13"/>
      <c r="C31" s="13"/>
      <c r="D31" s="13"/>
      <c r="E31" s="13"/>
      <c r="F31" s="13"/>
      <c r="G31" s="101"/>
    </row>
    <row r="32" spans="2:14" x14ac:dyDescent="0.4">
      <c r="G32" s="41"/>
    </row>
    <row r="33" spans="7:7" x14ac:dyDescent="0.4">
      <c r="G33" s="41"/>
    </row>
    <row r="34" spans="7:7" x14ac:dyDescent="0.4">
      <c r="G34" s="41"/>
    </row>
    <row r="35" spans="7:7" ht="15" customHeight="1" x14ac:dyDescent="0.4">
      <c r="G35" s="41"/>
    </row>
    <row r="36" spans="7:7" x14ac:dyDescent="0.4">
      <c r="G36" s="41"/>
    </row>
    <row r="37" spans="7:7" x14ac:dyDescent="0.4">
      <c r="G37" s="41"/>
    </row>
    <row r="38" spans="7:7" x14ac:dyDescent="0.4">
      <c r="G38" s="41"/>
    </row>
    <row r="39" spans="7:7" x14ac:dyDescent="0.4">
      <c r="G39" s="41"/>
    </row>
    <row r="40" spans="7:7" x14ac:dyDescent="0.4">
      <c r="G40" s="41"/>
    </row>
    <row r="41" spans="7:7" x14ac:dyDescent="0.4">
      <c r="G41" s="41"/>
    </row>
    <row r="42" spans="7:7" x14ac:dyDescent="0.4">
      <c r="G42" s="41"/>
    </row>
    <row r="43" spans="7:7" x14ac:dyDescent="0.4">
      <c r="G43" s="41"/>
    </row>
    <row r="44" spans="7:7" x14ac:dyDescent="0.4">
      <c r="G44" s="41"/>
    </row>
    <row r="45" spans="7:7" ht="15.75" customHeight="1" x14ac:dyDescent="0.4">
      <c r="G45" s="41"/>
    </row>
    <row r="46" spans="7:7" x14ac:dyDescent="0.4">
      <c r="G46" s="41"/>
    </row>
    <row r="47" spans="7:7" x14ac:dyDescent="0.4">
      <c r="G47" s="41"/>
    </row>
    <row r="48" spans="7:7" x14ac:dyDescent="0.4">
      <c r="G48" s="41"/>
    </row>
    <row r="49" spans="7:7" x14ac:dyDescent="0.4">
      <c r="G49" s="41"/>
    </row>
    <row r="50" spans="7:7" x14ac:dyDescent="0.4">
      <c r="G50" s="41"/>
    </row>
    <row r="51" spans="7:7" x14ac:dyDescent="0.4">
      <c r="G51" s="41"/>
    </row>
    <row r="52" spans="7:7" x14ac:dyDescent="0.4">
      <c r="G52" s="41"/>
    </row>
    <row r="53" spans="7:7" x14ac:dyDescent="0.4">
      <c r="G53" s="41"/>
    </row>
    <row r="54" spans="7:7" x14ac:dyDescent="0.4">
      <c r="G54" s="41"/>
    </row>
    <row r="55" spans="7:7" x14ac:dyDescent="0.4">
      <c r="G55" s="41"/>
    </row>
    <row r="56" spans="7:7" x14ac:dyDescent="0.4">
      <c r="G56" s="41"/>
    </row>
    <row r="57" spans="7:7" x14ac:dyDescent="0.4">
      <c r="G57" s="41"/>
    </row>
    <row r="58" spans="7:7" x14ac:dyDescent="0.4">
      <c r="G58" s="41"/>
    </row>
    <row r="59" spans="7:7" x14ac:dyDescent="0.4">
      <c r="G59" s="41"/>
    </row>
    <row r="60" spans="7:7" x14ac:dyDescent="0.4">
      <c r="G60" s="41"/>
    </row>
    <row r="61" spans="7:7" x14ac:dyDescent="0.4">
      <c r="G61" s="41"/>
    </row>
    <row r="62" spans="7:7" x14ac:dyDescent="0.4">
      <c r="G62" s="41"/>
    </row>
    <row r="63" spans="7:7" x14ac:dyDescent="0.4">
      <c r="G63" s="41"/>
    </row>
    <row r="64" spans="7:7" x14ac:dyDescent="0.4">
      <c r="G64" s="41"/>
    </row>
    <row r="65" spans="7:7" x14ac:dyDescent="0.4">
      <c r="G65" s="41"/>
    </row>
    <row r="66" spans="7:7" x14ac:dyDescent="0.4">
      <c r="G66" s="41"/>
    </row>
    <row r="67" spans="7:7" x14ac:dyDescent="0.4">
      <c r="G67" s="41"/>
    </row>
    <row r="68" spans="7:7" x14ac:dyDescent="0.4">
      <c r="G68" s="41"/>
    </row>
    <row r="69" spans="7:7" x14ac:dyDescent="0.4">
      <c r="G69" s="41"/>
    </row>
    <row r="70" spans="7:7" x14ac:dyDescent="0.4">
      <c r="G70" s="41"/>
    </row>
    <row r="71" spans="7:7" x14ac:dyDescent="0.4">
      <c r="G71" s="41"/>
    </row>
    <row r="72" spans="7:7" x14ac:dyDescent="0.4">
      <c r="G72" s="41"/>
    </row>
    <row r="73" spans="7:7" x14ac:dyDescent="0.4">
      <c r="G73" s="41"/>
    </row>
    <row r="74" spans="7:7" x14ac:dyDescent="0.4">
      <c r="G74" s="41"/>
    </row>
    <row r="75" spans="7:7" x14ac:dyDescent="0.4">
      <c r="G75" s="41"/>
    </row>
    <row r="76" spans="7:7" x14ac:dyDescent="0.4">
      <c r="G76" s="41"/>
    </row>
    <row r="77" spans="7:7" x14ac:dyDescent="0.4">
      <c r="G77" s="41"/>
    </row>
    <row r="78" spans="7:7" x14ac:dyDescent="0.4">
      <c r="G78" s="41"/>
    </row>
    <row r="79" spans="7:7" x14ac:dyDescent="0.4">
      <c r="G79" s="41"/>
    </row>
    <row r="80" spans="7:7" x14ac:dyDescent="0.4">
      <c r="G80" s="41"/>
    </row>
    <row r="81" spans="7:7" x14ac:dyDescent="0.4">
      <c r="G81" s="41"/>
    </row>
  </sheetData>
  <pageMargins left="0.7" right="0.7" top="0.75" bottom="0.75" header="0.3" footer="0.3"/>
  <pageSetup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0E2A-0400-4382-814B-3CFA509EDAEE}">
  <sheetPr>
    <tabColor theme="4" tint="0.79998168889431442"/>
  </sheetPr>
  <dimension ref="B2:E16"/>
  <sheetViews>
    <sheetView showGridLines="0" zoomScale="85" zoomScaleNormal="85" workbookViewId="0">
      <selection activeCell="C7" sqref="C7"/>
    </sheetView>
  </sheetViews>
  <sheetFormatPr baseColWidth="10" defaultColWidth="11.453125" defaultRowHeight="15" x14ac:dyDescent="0.4"/>
  <cols>
    <col min="1" max="1" width="1.7265625" style="14" customWidth="1"/>
    <col min="2" max="2" width="63.54296875" style="41" customWidth="1"/>
    <col min="3" max="4" width="14.7265625" style="14" customWidth="1"/>
    <col min="5" max="5" width="11.453125" style="14" customWidth="1"/>
    <col min="6" max="6" width="2.26953125" style="14" customWidth="1"/>
    <col min="7" max="16384" width="11.453125" style="14"/>
  </cols>
  <sheetData>
    <row r="2" spans="2:5" s="1" customFormat="1" x14ac:dyDescent="0.4">
      <c r="B2" s="137" t="s">
        <v>226</v>
      </c>
      <c r="C2" s="138"/>
      <c r="D2" s="138"/>
    </row>
    <row r="4" spans="2:5" ht="18" customHeight="1" x14ac:dyDescent="0.4">
      <c r="B4" s="139" t="s">
        <v>225</v>
      </c>
      <c r="C4" s="140">
        <f>'Balance Resumen'!C6</f>
        <v>46174</v>
      </c>
      <c r="D4" s="140">
        <f>'Balance Resumen'!D6</f>
        <v>45992</v>
      </c>
      <c r="E4" s="140">
        <v>45809</v>
      </c>
    </row>
    <row r="5" spans="2:5" ht="17.149999999999999" customHeight="1" x14ac:dyDescent="0.4">
      <c r="B5" s="141" t="s">
        <v>224</v>
      </c>
      <c r="C5" s="142">
        <v>4644900.7429999998</v>
      </c>
      <c r="D5" s="142">
        <v>4428530.25</v>
      </c>
      <c r="E5" s="142">
        <v>4336752.1069999998</v>
      </c>
    </row>
    <row r="6" spans="2:5" ht="17.149999999999999" customHeight="1" x14ac:dyDescent="0.4">
      <c r="B6" s="143" t="s">
        <v>223</v>
      </c>
      <c r="C6" s="144">
        <v>663393.76800000004</v>
      </c>
      <c r="D6" s="144">
        <v>637155.83299999998</v>
      </c>
      <c r="E6" s="144">
        <v>445059.11599999998</v>
      </c>
    </row>
    <row r="7" spans="2:5" ht="17.149999999999999" customHeight="1" x14ac:dyDescent="0.4">
      <c r="B7" s="143" t="s">
        <v>222</v>
      </c>
      <c r="C7" s="144">
        <v>92897.862999999998</v>
      </c>
      <c r="D7" s="144">
        <v>232488.51699999999</v>
      </c>
      <c r="E7" s="144">
        <v>233746.285</v>
      </c>
    </row>
    <row r="8" spans="2:5" ht="17.149999999999999" customHeight="1" x14ac:dyDescent="0.4">
      <c r="B8" s="141" t="s">
        <v>221</v>
      </c>
      <c r="C8" s="142">
        <v>3888609.1119999997</v>
      </c>
      <c r="D8" s="142">
        <v>3558885.9</v>
      </c>
      <c r="E8" s="142">
        <v>3657946.7059999998</v>
      </c>
    </row>
    <row r="9" spans="2:5" ht="17.149999999999999" customHeight="1" x14ac:dyDescent="0.4">
      <c r="B9" s="143" t="s">
        <v>220</v>
      </c>
      <c r="C9" s="144">
        <v>1055460.4569999999</v>
      </c>
      <c r="D9" s="144">
        <v>1068747.851</v>
      </c>
      <c r="E9" s="144">
        <v>1228848.196</v>
      </c>
    </row>
    <row r="10" spans="2:5" ht="17.149999999999999" customHeight="1" x14ac:dyDescent="0.4">
      <c r="B10" s="141" t="s">
        <v>219</v>
      </c>
      <c r="C10" s="142">
        <v>4944069.5690000001</v>
      </c>
      <c r="D10" s="142">
        <v>4627633.7510000002</v>
      </c>
      <c r="E10" s="142">
        <v>4886794.9019999998</v>
      </c>
    </row>
    <row r="12" spans="2:5" ht="17.149999999999999" customHeight="1" x14ac:dyDescent="0.4">
      <c r="B12" s="145" t="s">
        <v>218</v>
      </c>
      <c r="C12" s="146">
        <f>C4</f>
        <v>46174</v>
      </c>
      <c r="D12" s="146">
        <f>D4</f>
        <v>45992</v>
      </c>
      <c r="E12" s="146">
        <f>E4</f>
        <v>45809</v>
      </c>
    </row>
    <row r="13" spans="2:5" ht="17.149999999999999" customHeight="1" x14ac:dyDescent="0.4">
      <c r="B13" s="147" t="s">
        <v>217</v>
      </c>
      <c r="C13" s="148">
        <v>3.526734030791733</v>
      </c>
      <c r="D13" s="148">
        <v>3.8985744010844692</v>
      </c>
      <c r="E13" s="148">
        <v>4.2867566054903197</v>
      </c>
    </row>
    <row r="14" spans="2:5" ht="17.149999999999999" customHeight="1" x14ac:dyDescent="0.4">
      <c r="B14" s="147" t="s">
        <v>216</v>
      </c>
      <c r="C14" s="148">
        <v>0.67783801928732856</v>
      </c>
      <c r="D14" s="148">
        <v>0.67478669424875837</v>
      </c>
      <c r="E14" s="148">
        <v>0.70067284407962205</v>
      </c>
    </row>
    <row r="15" spans="2:5" ht="17.149999999999999" customHeight="1" x14ac:dyDescent="0.4">
      <c r="B15" s="147" t="s">
        <v>215</v>
      </c>
      <c r="C15" s="148">
        <v>1.6961928958641481</v>
      </c>
      <c r="D15" s="148">
        <v>1.818288789100013</v>
      </c>
      <c r="E15" s="148">
        <v>1.8321973377177352</v>
      </c>
    </row>
    <row r="16" spans="2:5" ht="17.149999999999999" customHeight="1" x14ac:dyDescent="0.4">
      <c r="B16" s="147" t="s">
        <v>214</v>
      </c>
      <c r="C16" s="148">
        <v>0.98793520252453104</v>
      </c>
      <c r="D16" s="148">
        <v>0.9183256036755445</v>
      </c>
      <c r="E16" s="148">
        <v>0.86571746371784242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8310-B0F7-472A-9CDF-940F99867A70}">
  <sheetPr>
    <tabColor theme="7" tint="0.79998168889431442"/>
  </sheetPr>
  <dimension ref="B1:AA34"/>
  <sheetViews>
    <sheetView showGridLines="0" zoomScale="90" zoomScaleNormal="90" workbookViewId="0">
      <selection activeCell="D15" sqref="D15"/>
    </sheetView>
  </sheetViews>
  <sheetFormatPr baseColWidth="10" defaultColWidth="11.453125" defaultRowHeight="15" x14ac:dyDescent="0.4"/>
  <cols>
    <col min="1" max="1" width="1.54296875" style="1" customWidth="1"/>
    <col min="2" max="2" width="26" style="1" bestFit="1" customWidth="1"/>
    <col min="3" max="3" width="12.08984375" style="1" bestFit="1" customWidth="1"/>
    <col min="4" max="4" width="12.81640625" style="1" customWidth="1"/>
    <col min="5" max="5" width="13.1796875" style="1" customWidth="1"/>
    <col min="6" max="6" width="12.54296875" style="1" bestFit="1" customWidth="1"/>
    <col min="7" max="16384" width="11.453125" style="1"/>
  </cols>
  <sheetData>
    <row r="1" spans="2:6" ht="6" customHeight="1" x14ac:dyDescent="0.4"/>
    <row r="2" spans="2:6" x14ac:dyDescent="0.4">
      <c r="B2" s="128" t="s">
        <v>230</v>
      </c>
    </row>
    <row r="3" spans="2:6" x14ac:dyDescent="0.4">
      <c r="B3" s="3" t="s">
        <v>229</v>
      </c>
    </row>
    <row r="4" spans="2:6" x14ac:dyDescent="0.4">
      <c r="B4" s="4"/>
    </row>
    <row r="5" spans="2:6" x14ac:dyDescent="0.4">
      <c r="B5" s="129" t="s">
        <v>228</v>
      </c>
      <c r="C5" s="130" t="s">
        <v>254</v>
      </c>
      <c r="D5" s="130">
        <v>2026</v>
      </c>
    </row>
    <row r="6" spans="2:6" ht="15.75" customHeight="1" x14ac:dyDescent="0.4">
      <c r="B6" s="101" t="s">
        <v>7</v>
      </c>
      <c r="C6" s="131">
        <v>48835.565999999999</v>
      </c>
      <c r="D6" s="131">
        <v>96468.31</v>
      </c>
    </row>
    <row r="7" spans="2:6" x14ac:dyDescent="0.4">
      <c r="B7" s="101" t="s">
        <v>28</v>
      </c>
      <c r="C7" s="131">
        <v>1593.913</v>
      </c>
      <c r="D7" s="131">
        <v>3123.2420000000002</v>
      </c>
    </row>
    <row r="8" spans="2:6" x14ac:dyDescent="0.4">
      <c r="B8" s="101" t="s">
        <v>8</v>
      </c>
      <c r="C8" s="131">
        <v>3617.7109999999998</v>
      </c>
      <c r="D8" s="131">
        <v>7180.6260000000002</v>
      </c>
    </row>
    <row r="9" spans="2:6" x14ac:dyDescent="0.4">
      <c r="B9" s="101" t="s">
        <v>11</v>
      </c>
      <c r="C9" s="131">
        <v>7777.95</v>
      </c>
      <c r="D9" s="131">
        <v>15367.441999999999</v>
      </c>
    </row>
    <row r="10" spans="2:6" x14ac:dyDescent="0.4">
      <c r="B10" s="101" t="s">
        <v>125</v>
      </c>
      <c r="C10" s="131">
        <v>0</v>
      </c>
      <c r="D10" s="131">
        <v>0</v>
      </c>
    </row>
    <row r="11" spans="2:6" x14ac:dyDescent="0.4">
      <c r="B11" s="101" t="s">
        <v>62</v>
      </c>
      <c r="C11" s="131">
        <v>598.173</v>
      </c>
      <c r="D11" s="131">
        <v>717.68700000000001</v>
      </c>
    </row>
    <row r="12" spans="2:6" s="134" customFormat="1" x14ac:dyDescent="0.4">
      <c r="B12" s="132" t="s">
        <v>87</v>
      </c>
      <c r="C12" s="133">
        <v>62423.313000000002</v>
      </c>
      <c r="D12" s="133">
        <v>122857.307</v>
      </c>
      <c r="F12" s="135"/>
    </row>
    <row r="13" spans="2:6" s="134" customFormat="1" x14ac:dyDescent="0.4"/>
    <row r="14" spans="2:6" x14ac:dyDescent="0.4">
      <c r="B14" s="129" t="s">
        <v>227</v>
      </c>
      <c r="C14" s="130" t="s">
        <v>254</v>
      </c>
      <c r="D14" s="130">
        <v>2026</v>
      </c>
    </row>
    <row r="15" spans="2:6" x14ac:dyDescent="0.4">
      <c r="B15" s="101" t="s">
        <v>2</v>
      </c>
      <c r="C15" s="131">
        <v>22630.657999999999</v>
      </c>
      <c r="D15" s="131">
        <v>44574.199000000001</v>
      </c>
      <c r="F15" s="136"/>
    </row>
    <row r="16" spans="2:6" x14ac:dyDescent="0.4">
      <c r="B16" s="101" t="s">
        <v>3</v>
      </c>
      <c r="C16" s="131">
        <v>6296.7860000000001</v>
      </c>
      <c r="D16" s="131">
        <v>12441.421</v>
      </c>
      <c r="F16" s="136"/>
    </row>
    <row r="17" spans="2:6" x14ac:dyDescent="0.4">
      <c r="B17" s="101" t="s">
        <v>102</v>
      </c>
      <c r="C17" s="131">
        <v>12556.227000000001</v>
      </c>
      <c r="D17" s="131">
        <v>24867.633999999998</v>
      </c>
      <c r="F17" s="136"/>
    </row>
    <row r="18" spans="2:6" x14ac:dyDescent="0.4">
      <c r="B18" s="101" t="s">
        <v>4</v>
      </c>
      <c r="C18" s="131">
        <v>14385.761</v>
      </c>
      <c r="D18" s="131">
        <v>28068.216</v>
      </c>
      <c r="F18" s="136"/>
    </row>
    <row r="19" spans="2:6" x14ac:dyDescent="0.4">
      <c r="B19" s="101" t="s">
        <v>5</v>
      </c>
      <c r="C19" s="131">
        <v>4425.1400000000003</v>
      </c>
      <c r="D19" s="131">
        <v>8847.134</v>
      </c>
      <c r="F19" s="136"/>
    </row>
    <row r="20" spans="2:6" x14ac:dyDescent="0.4">
      <c r="B20" s="101" t="s">
        <v>6</v>
      </c>
      <c r="C20" s="131">
        <v>2044.14</v>
      </c>
      <c r="D20" s="131">
        <v>4042.3879999999999</v>
      </c>
      <c r="F20" s="136"/>
    </row>
    <row r="21" spans="2:6" x14ac:dyDescent="0.4">
      <c r="B21" s="1" t="s">
        <v>201</v>
      </c>
      <c r="C21" s="131">
        <v>84.600999999999999</v>
      </c>
      <c r="D21" s="131">
        <v>16.314999999999998</v>
      </c>
      <c r="F21" s="136"/>
    </row>
    <row r="22" spans="2:6" x14ac:dyDescent="0.4">
      <c r="B22" s="132" t="s">
        <v>87</v>
      </c>
      <c r="C22" s="133">
        <v>62423.313000000002</v>
      </c>
      <c r="D22" s="133">
        <v>122857.30700000002</v>
      </c>
      <c r="F22" s="136"/>
    </row>
    <row r="34" spans="27:27" x14ac:dyDescent="0.4">
      <c r="AA34" s="1" t="s">
        <v>105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B2:Q35"/>
  <sheetViews>
    <sheetView showGridLines="0" zoomScale="85" zoomScaleNormal="85" zoomScaleSheetLayoutView="100" workbookViewId="0">
      <selection activeCell="K3" sqref="K3"/>
    </sheetView>
  </sheetViews>
  <sheetFormatPr baseColWidth="10" defaultColWidth="11.453125" defaultRowHeight="15" x14ac:dyDescent="0.4"/>
  <cols>
    <col min="1" max="1" width="0.81640625" style="14" customWidth="1"/>
    <col min="2" max="2" width="13.7265625" style="14" customWidth="1"/>
    <col min="3" max="6" width="8.7265625" style="14" customWidth="1"/>
    <col min="7" max="8" width="12.26953125" style="14" customWidth="1"/>
    <col min="9" max="9" width="2.7265625" style="14" customWidth="1"/>
    <col min="10" max="10" width="11.453125" style="14" customWidth="1"/>
    <col min="11" max="16" width="8.1796875" style="14" customWidth="1"/>
    <col min="17" max="17" width="2.7265625" style="14" customWidth="1"/>
    <col min="18" max="16384" width="11.453125" style="14"/>
  </cols>
  <sheetData>
    <row r="2" spans="2:17" s="41" customFormat="1" ht="19.5" customHeight="1" x14ac:dyDescent="0.4">
      <c r="B2" s="71" t="s">
        <v>10</v>
      </c>
      <c r="C2" s="96"/>
      <c r="D2" s="96"/>
      <c r="K2" s="529" t="s">
        <v>320</v>
      </c>
      <c r="L2" s="529"/>
      <c r="M2" s="529"/>
      <c r="N2" s="529"/>
      <c r="O2" s="529"/>
      <c r="P2" s="529"/>
    </row>
    <row r="3" spans="2:17" ht="11.15" customHeight="1" x14ac:dyDescent="0.4">
      <c r="D3" s="97"/>
      <c r="J3" s="98"/>
      <c r="K3" s="98"/>
      <c r="L3" s="98"/>
      <c r="M3" s="98"/>
      <c r="N3" s="98"/>
      <c r="O3" s="98"/>
    </row>
    <row r="4" spans="2:17" s="13" customFormat="1" ht="14.5" customHeight="1" x14ac:dyDescent="0.4">
      <c r="B4" s="72"/>
      <c r="C4" s="528" t="s">
        <v>0</v>
      </c>
      <c r="D4" s="528"/>
      <c r="E4" s="528" t="s">
        <v>1</v>
      </c>
      <c r="F4" s="528"/>
      <c r="G4" s="528" t="s">
        <v>244</v>
      </c>
      <c r="H4" s="528"/>
      <c r="J4" s="14"/>
      <c r="K4" s="530" t="s">
        <v>69</v>
      </c>
      <c r="L4" s="530"/>
      <c r="M4" s="530" t="s">
        <v>97</v>
      </c>
      <c r="N4" s="530"/>
      <c r="O4" s="530" t="s">
        <v>98</v>
      </c>
      <c r="P4" s="530"/>
      <c r="Q4" s="100"/>
    </row>
    <row r="5" spans="2:17" ht="15" customHeight="1" x14ac:dyDescent="0.4">
      <c r="B5" s="101"/>
      <c r="C5" s="102" t="str">
        <f>+SM!C5</f>
        <v>2T26</v>
      </c>
      <c r="D5" s="102" t="str">
        <f>+SM!D5</f>
        <v>2T25</v>
      </c>
      <c r="E5" s="102" t="str">
        <f>+C5</f>
        <v>2T26</v>
      </c>
      <c r="F5" s="102" t="str">
        <f>+D5</f>
        <v>2T25</v>
      </c>
      <c r="G5" s="102" t="str">
        <f>+C5</f>
        <v>2T26</v>
      </c>
      <c r="H5" s="102" t="str">
        <f>+F5</f>
        <v>2T25</v>
      </c>
      <c r="I5" s="103"/>
      <c r="J5" s="1"/>
      <c r="K5" s="102" t="str">
        <f>+G5</f>
        <v>2T26</v>
      </c>
      <c r="L5" s="102" t="str">
        <f>+H5</f>
        <v>2T25</v>
      </c>
      <c r="M5" s="102" t="str">
        <f>+K5</f>
        <v>2T26</v>
      </c>
      <c r="N5" s="102" t="str">
        <f>+L5</f>
        <v>2T25</v>
      </c>
      <c r="O5" s="102" t="str">
        <f>+M5</f>
        <v>2T26</v>
      </c>
      <c r="P5" s="102" t="str">
        <f>+N5</f>
        <v>2T25</v>
      </c>
    </row>
    <row r="6" spans="2:17" s="107" customFormat="1" ht="15" customHeight="1" x14ac:dyDescent="0.4">
      <c r="B6" s="34" t="s">
        <v>2</v>
      </c>
      <c r="C6" s="104">
        <v>42</v>
      </c>
      <c r="D6" s="104">
        <v>41</v>
      </c>
      <c r="E6" s="105">
        <v>0.14252380952380952</v>
      </c>
      <c r="F6" s="105">
        <v>0.14599999999999999</v>
      </c>
      <c r="G6" s="104">
        <v>347836.19999999995</v>
      </c>
      <c r="H6" s="104">
        <v>350395</v>
      </c>
      <c r="I6" s="103"/>
      <c r="J6" s="106" t="s">
        <v>2</v>
      </c>
      <c r="K6" s="433">
        <v>-5.0874386509269787E-4</v>
      </c>
      <c r="L6" s="433">
        <v>4.0701156922398951E-2</v>
      </c>
      <c r="M6" s="433">
        <v>4.5051658117188031E-2</v>
      </c>
      <c r="N6" s="433">
        <v>-1.3213386072221556E-2</v>
      </c>
      <c r="O6" s="433">
        <v>-4.3596315673393948E-2</v>
      </c>
      <c r="P6" s="433">
        <v>5.4636475843567123E-2</v>
      </c>
    </row>
    <row r="7" spans="2:17" s="107" customFormat="1" ht="15" customHeight="1" x14ac:dyDescent="0.4">
      <c r="B7" s="34" t="s">
        <v>3</v>
      </c>
      <c r="C7" s="104">
        <v>56</v>
      </c>
      <c r="D7" s="104">
        <v>60</v>
      </c>
      <c r="E7" s="105">
        <v>0.23214285714285715</v>
      </c>
      <c r="F7" s="105">
        <v>0.26666666666666666</v>
      </c>
      <c r="G7" s="104">
        <v>375573</v>
      </c>
      <c r="H7" s="104">
        <v>385455</v>
      </c>
      <c r="I7" s="103"/>
      <c r="J7" s="34" t="s">
        <v>3</v>
      </c>
      <c r="K7" s="433">
        <v>0.12519961040366079</v>
      </c>
      <c r="L7" s="433">
        <v>0.44717590433203402</v>
      </c>
      <c r="M7" s="433">
        <v>-1.4909843159397473E-2</v>
      </c>
      <c r="N7" s="433">
        <v>0.15067593282721825</v>
      </c>
      <c r="O7" s="433">
        <v>0.14223008177486984</v>
      </c>
      <c r="P7" s="433">
        <v>0.2569742235146808</v>
      </c>
    </row>
    <row r="8" spans="2:17" s="107" customFormat="1" ht="15" customHeight="1" x14ac:dyDescent="0.4">
      <c r="B8" s="34" t="s">
        <v>6</v>
      </c>
      <c r="C8" s="104">
        <v>16</v>
      </c>
      <c r="D8" s="104">
        <v>16</v>
      </c>
      <c r="E8" s="105">
        <v>6.25E-2</v>
      </c>
      <c r="F8" s="105">
        <v>6.25E-2</v>
      </c>
      <c r="G8" s="104">
        <v>89052.15</v>
      </c>
      <c r="H8" s="104">
        <v>87731.1</v>
      </c>
      <c r="I8" s="103"/>
      <c r="J8" s="108" t="s">
        <v>6</v>
      </c>
      <c r="K8" s="109">
        <v>7.3876016461057015E-2</v>
      </c>
      <c r="L8" s="109">
        <v>2.0311771768461107E-2</v>
      </c>
      <c r="M8" s="109">
        <v>-4.3592668673563151E-2</v>
      </c>
      <c r="N8" s="109">
        <v>-4.0463732009592412E-2</v>
      </c>
      <c r="O8" s="109">
        <v>0.12282286143886378</v>
      </c>
      <c r="P8" s="109">
        <v>6.3338412320086412E-2</v>
      </c>
    </row>
    <row r="9" spans="2:17" s="115" customFormat="1" x14ac:dyDescent="0.4">
      <c r="B9" s="110" t="s">
        <v>87</v>
      </c>
      <c r="C9" s="111">
        <v>114</v>
      </c>
      <c r="D9" s="111">
        <v>117</v>
      </c>
      <c r="E9" s="112">
        <v>0.1753157894736842</v>
      </c>
      <c r="F9" s="112">
        <v>0.19646153846153847</v>
      </c>
      <c r="G9" s="111">
        <v>812461.35</v>
      </c>
      <c r="H9" s="111">
        <v>823581.1</v>
      </c>
      <c r="I9" s="113"/>
      <c r="J9" s="114" t="s">
        <v>99</v>
      </c>
      <c r="K9" s="98"/>
      <c r="L9" s="98"/>
      <c r="M9" s="98"/>
      <c r="N9" s="98"/>
      <c r="O9" s="98"/>
      <c r="P9" s="98"/>
    </row>
    <row r="10" spans="2:17" s="34" customFormat="1" ht="12.65" customHeight="1" x14ac:dyDescent="0.35">
      <c r="B10" s="116"/>
      <c r="C10" s="117"/>
      <c r="D10" s="117"/>
      <c r="E10" s="117"/>
      <c r="F10" s="117"/>
      <c r="G10" s="117"/>
      <c r="H10" s="117"/>
      <c r="I10" s="118"/>
      <c r="J10" s="98"/>
      <c r="K10" s="98"/>
      <c r="L10" s="98"/>
      <c r="M10" s="98"/>
      <c r="N10" s="98"/>
      <c r="O10" s="98"/>
      <c r="P10" s="98"/>
    </row>
    <row r="11" spans="2:17" s="98" customFormat="1" ht="12.65" customHeight="1" x14ac:dyDescent="0.35">
      <c r="C11" s="119"/>
      <c r="D11" s="119"/>
      <c r="E11" s="119"/>
      <c r="F11" s="56"/>
      <c r="G11" s="117"/>
      <c r="H11" s="117"/>
    </row>
    <row r="12" spans="2:17" s="98" customFormat="1" ht="15" customHeight="1" x14ac:dyDescent="0.4">
      <c r="B12" s="120"/>
      <c r="C12" s="121"/>
      <c r="D12" s="121"/>
      <c r="E12" s="121"/>
      <c r="F12" s="121"/>
      <c r="G12" s="121"/>
      <c r="H12" s="122"/>
    </row>
    <row r="13" spans="2:17" s="98" customFormat="1" x14ac:dyDescent="0.4">
      <c r="B13" s="120"/>
      <c r="C13" s="120"/>
      <c r="D13" s="120"/>
      <c r="E13" s="120"/>
      <c r="F13" s="120"/>
      <c r="G13" s="120"/>
      <c r="H13" s="120"/>
    </row>
    <row r="14" spans="2:17" s="98" customFormat="1" ht="15" customHeight="1" x14ac:dyDescent="0.4">
      <c r="B14" s="120"/>
      <c r="C14" s="120"/>
      <c r="D14" s="120"/>
      <c r="E14" s="120"/>
      <c r="F14" s="123"/>
      <c r="G14" s="120"/>
      <c r="H14" s="120"/>
      <c r="L14" s="123"/>
    </row>
    <row r="15" spans="2:17" s="98" customFormat="1" ht="15" customHeight="1" x14ac:dyDescent="0.4">
      <c r="B15" s="120"/>
      <c r="C15" s="120"/>
      <c r="D15" s="120"/>
      <c r="E15" s="120"/>
      <c r="F15" s="120"/>
      <c r="G15" s="120"/>
      <c r="H15" s="120"/>
    </row>
    <row r="16" spans="2:17" s="98" customFormat="1" ht="15" customHeight="1" x14ac:dyDescent="0.4">
      <c r="B16" s="120"/>
      <c r="C16" s="120"/>
      <c r="D16" s="120"/>
      <c r="E16" s="120"/>
      <c r="F16" s="120"/>
      <c r="G16" s="120"/>
      <c r="H16" s="120"/>
    </row>
    <row r="17" spans="2:16" s="115" customFormat="1" ht="15" customHeight="1" x14ac:dyDescent="0.4">
      <c r="B17" s="1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s="98" customFormat="1" ht="12.65" customHeight="1" x14ac:dyDescent="0.4">
      <c r="B18" s="12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s="124" customFormat="1" ht="6" customHeight="1" x14ac:dyDescent="0.4">
      <c r="B19" s="1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s="125" customFormat="1" x14ac:dyDescent="0.4">
      <c r="B20" s="12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s="126" customFormat="1" x14ac:dyDescent="0.4">
      <c r="B21" s="12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s="126" customForma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s="127" customFormat="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s="127" customFormat="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s="1" customFormat="1" x14ac:dyDescent="0.4">
      <c r="M26" s="123"/>
    </row>
    <row r="27" spans="2:16" s="120" customFormat="1" x14ac:dyDescent="0.4">
      <c r="B27" s="1"/>
      <c r="C27" s="1"/>
      <c r="D27" s="1"/>
      <c r="E27" s="1"/>
      <c r="F27" s="123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s="120" customFormat="1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s="1" customFormat="1" x14ac:dyDescent="0.4"/>
    <row r="30" spans="2:16" s="1" customFormat="1" x14ac:dyDescent="0.4"/>
    <row r="31" spans="2:16" s="1" customFormat="1" x14ac:dyDescent="0.4"/>
    <row r="32" spans="2:16" s="1" customFormat="1" x14ac:dyDescent="0.4"/>
    <row r="33" spans="9:9" s="1" customFormat="1" x14ac:dyDescent="0.4">
      <c r="I33" s="14"/>
    </row>
    <row r="34" spans="9:9" s="1" customFormat="1" x14ac:dyDescent="0.4">
      <c r="I34" s="14"/>
    </row>
    <row r="35" spans="9:9" s="1" customFormat="1" x14ac:dyDescent="0.4">
      <c r="I35" s="14"/>
    </row>
  </sheetData>
  <mergeCells count="7">
    <mergeCell ref="K2:P2"/>
    <mergeCell ref="C4:D4"/>
    <mergeCell ref="E4:F4"/>
    <mergeCell ref="G4:H4"/>
    <mergeCell ref="K4:L4"/>
    <mergeCell ref="M4:N4"/>
    <mergeCell ref="O4:P4"/>
  </mergeCells>
  <pageMargins left="0.70866141732283472" right="0.70866141732283472" top="0.74803149606299213" bottom="0.74803149606299213" header="0.31496062992125984" footer="0.31496062992125984"/>
  <pageSetup scale="87" fitToHeight="1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B2:U35"/>
  <sheetViews>
    <sheetView showGridLines="0" zoomScale="85" zoomScaleNormal="85" zoomScaleSheetLayoutView="100" workbookViewId="0">
      <selection activeCell="K12" sqref="K12"/>
    </sheetView>
  </sheetViews>
  <sheetFormatPr baseColWidth="10" defaultColWidth="11.453125" defaultRowHeight="15" x14ac:dyDescent="0.4"/>
  <cols>
    <col min="1" max="1" width="0.81640625" style="14" customWidth="1"/>
    <col min="2" max="2" width="13.7265625" style="14" customWidth="1"/>
    <col min="3" max="6" width="8.7265625" style="14" customWidth="1"/>
    <col min="7" max="7" width="11.81640625" style="14" customWidth="1"/>
    <col min="8" max="8" width="14.1796875" style="14" customWidth="1"/>
    <col min="9" max="9" width="5.453125" style="14" customWidth="1"/>
    <col min="10" max="10" width="11.453125" style="14" customWidth="1"/>
    <col min="11" max="16" width="8.1796875" style="14" customWidth="1"/>
    <col min="17" max="17" width="2.7265625" style="14" customWidth="1"/>
    <col min="18" max="21" width="11.453125" style="98"/>
    <col min="22" max="16384" width="11.453125" style="14"/>
  </cols>
  <sheetData>
    <row r="2" spans="2:21" s="41" customFormat="1" ht="18.75" customHeight="1" x14ac:dyDescent="0.4">
      <c r="B2" s="71" t="s">
        <v>12</v>
      </c>
      <c r="C2" s="96"/>
      <c r="D2" s="96"/>
      <c r="J2" s="14"/>
      <c r="K2" s="529" t="s">
        <v>320</v>
      </c>
      <c r="L2" s="529"/>
      <c r="M2" s="529"/>
      <c r="N2" s="529"/>
      <c r="O2" s="529"/>
      <c r="P2" s="529"/>
      <c r="R2" s="98"/>
      <c r="S2" s="98"/>
      <c r="T2" s="98"/>
      <c r="U2" s="98"/>
    </row>
    <row r="3" spans="2:21" ht="6.75" customHeight="1" x14ac:dyDescent="0.4">
      <c r="D3" s="97"/>
      <c r="J3" s="41"/>
      <c r="K3" s="529"/>
      <c r="L3" s="529"/>
      <c r="M3" s="529"/>
      <c r="N3" s="529"/>
      <c r="O3" s="529"/>
      <c r="P3" s="529"/>
    </row>
    <row r="4" spans="2:21" s="13" customFormat="1" x14ac:dyDescent="0.4">
      <c r="B4" s="72"/>
      <c r="C4" s="528" t="s">
        <v>0</v>
      </c>
      <c r="D4" s="528"/>
      <c r="E4" s="528" t="s">
        <v>1</v>
      </c>
      <c r="F4" s="528"/>
      <c r="G4" s="528" t="s">
        <v>244</v>
      </c>
      <c r="H4" s="528"/>
      <c r="I4" s="103"/>
      <c r="J4" s="14"/>
      <c r="K4" s="528" t="s">
        <v>69</v>
      </c>
      <c r="L4" s="528"/>
      <c r="M4" s="528" t="s">
        <v>97</v>
      </c>
      <c r="N4" s="528"/>
      <c r="O4" s="528" t="s">
        <v>98</v>
      </c>
      <c r="P4" s="528"/>
      <c r="R4" s="98"/>
      <c r="S4" s="98"/>
      <c r="T4" s="98"/>
      <c r="U4" s="98"/>
    </row>
    <row r="5" spans="2:21" ht="15" customHeight="1" x14ac:dyDescent="0.4">
      <c r="B5" s="101"/>
      <c r="C5" s="102" t="str">
        <f>+MdH!C5</f>
        <v>2T26</v>
      </c>
      <c r="D5" s="102" t="str">
        <f>+MdH!D5</f>
        <v>2T25</v>
      </c>
      <c r="E5" s="102" t="str">
        <f>+C5</f>
        <v>2T26</v>
      </c>
      <c r="F5" s="102" t="str">
        <f>+D5</f>
        <v>2T25</v>
      </c>
      <c r="G5" s="102" t="str">
        <f>+E5</f>
        <v>2T26</v>
      </c>
      <c r="H5" s="102" t="str">
        <f>+F5</f>
        <v>2T25</v>
      </c>
      <c r="I5" s="103"/>
      <c r="J5" s="1"/>
      <c r="K5" s="102" t="str">
        <f>+G5</f>
        <v>2T26</v>
      </c>
      <c r="L5" s="102" t="str">
        <f>+H5</f>
        <v>2T25</v>
      </c>
      <c r="M5" s="102" t="str">
        <f>+K5</f>
        <v>2T26</v>
      </c>
      <c r="N5" s="102" t="str">
        <f>+L5</f>
        <v>2T25</v>
      </c>
      <c r="O5" s="102" t="str">
        <f>+M5</f>
        <v>2T26</v>
      </c>
      <c r="P5" s="102" t="str">
        <f>+N5</f>
        <v>2T25</v>
      </c>
    </row>
    <row r="6" spans="2:21" s="107" customFormat="1" ht="15" customHeight="1" x14ac:dyDescent="0.4">
      <c r="B6" s="34" t="s">
        <v>2</v>
      </c>
      <c r="C6" s="421">
        <v>48</v>
      </c>
      <c r="D6" s="421">
        <v>48</v>
      </c>
      <c r="E6" s="296">
        <v>0.622</v>
      </c>
      <c r="F6" s="296">
        <v>0.62483661601512741</v>
      </c>
      <c r="G6" s="421">
        <v>266985</v>
      </c>
      <c r="H6" s="421">
        <v>269843.26333333331</v>
      </c>
      <c r="I6" s="103"/>
      <c r="J6" s="422" t="s">
        <v>2</v>
      </c>
      <c r="K6" s="423">
        <v>-3.2286872732940508E-2</v>
      </c>
      <c r="L6" s="423">
        <v>6.248733858041855E-2</v>
      </c>
      <c r="M6" s="423">
        <v>4.8987235848876098E-2</v>
      </c>
      <c r="N6" s="423">
        <v>1.9713862046664143E-2</v>
      </c>
      <c r="O6" s="423">
        <v>-7.7478643976107819E-2</v>
      </c>
      <c r="P6" s="423">
        <v>4.2040458976354556E-2</v>
      </c>
      <c r="R6" s="98"/>
      <c r="S6" s="98"/>
      <c r="T6" s="98"/>
      <c r="U6" s="98"/>
    </row>
    <row r="7" spans="2:21" s="107" customFormat="1" ht="15" customHeight="1" x14ac:dyDescent="0.4">
      <c r="B7" s="110" t="s">
        <v>87</v>
      </c>
      <c r="C7" s="424">
        <v>48</v>
      </c>
      <c r="D7" s="424">
        <v>48</v>
      </c>
      <c r="E7" s="425">
        <v>0.622</v>
      </c>
      <c r="F7" s="425">
        <v>0.62483661601512741</v>
      </c>
      <c r="G7" s="424">
        <v>266985</v>
      </c>
      <c r="H7" s="424">
        <v>269843.26333333331</v>
      </c>
      <c r="I7" s="103"/>
      <c r="J7" s="114" t="s">
        <v>99</v>
      </c>
      <c r="K7" s="114"/>
      <c r="L7" s="114"/>
      <c r="M7" s="114"/>
      <c r="N7" s="114"/>
      <c r="O7" s="527"/>
      <c r="P7" s="527"/>
      <c r="Q7" s="527"/>
      <c r="R7" s="98"/>
      <c r="S7" s="98"/>
      <c r="T7" s="98"/>
      <c r="U7" s="98"/>
    </row>
    <row r="8" spans="2:21" s="34" customFormat="1" ht="15" customHeight="1" x14ac:dyDescent="0.35">
      <c r="B8" s="116"/>
      <c r="C8" s="117"/>
      <c r="D8" s="117"/>
      <c r="E8" s="117"/>
      <c r="F8" s="117"/>
      <c r="G8" s="117"/>
      <c r="H8" s="117"/>
      <c r="I8" s="118"/>
      <c r="J8" s="114"/>
      <c r="K8" s="114"/>
      <c r="L8" s="114"/>
      <c r="M8" s="114"/>
      <c r="N8" s="114"/>
      <c r="O8" s="527"/>
      <c r="P8" s="527"/>
      <c r="Q8" s="527"/>
      <c r="R8" s="98"/>
      <c r="S8" s="98"/>
      <c r="T8" s="98"/>
      <c r="U8" s="98"/>
    </row>
    <row r="9" spans="2:21" s="98" customFormat="1" ht="15" customHeight="1" x14ac:dyDescent="0.35">
      <c r="C9" s="119"/>
      <c r="D9" s="119"/>
      <c r="E9" s="119"/>
      <c r="F9" s="56"/>
      <c r="G9" s="117"/>
      <c r="H9" s="117"/>
      <c r="J9" s="527"/>
      <c r="K9" s="527"/>
      <c r="L9" s="527"/>
      <c r="M9" s="527"/>
      <c r="N9" s="527"/>
    </row>
    <row r="10" spans="2:21" s="98" customFormat="1" ht="15" customHeight="1" x14ac:dyDescent="0.4">
      <c r="B10" s="426"/>
      <c r="C10" s="427"/>
      <c r="D10" s="427"/>
      <c r="E10" s="427"/>
      <c r="F10" s="427"/>
      <c r="G10" s="427"/>
      <c r="H10" s="427"/>
      <c r="J10" s="527"/>
      <c r="K10" s="527"/>
      <c r="L10" s="527"/>
      <c r="M10" s="527"/>
      <c r="N10" s="527"/>
    </row>
    <row r="11" spans="2:21" s="98" customFormat="1" ht="15" customHeight="1" x14ac:dyDescent="0.4">
      <c r="B11" s="426"/>
      <c r="C11" s="427"/>
      <c r="D11" s="427"/>
      <c r="E11" s="427"/>
      <c r="F11" s="427"/>
      <c r="G11" s="427"/>
      <c r="H11" s="427"/>
    </row>
    <row r="12" spans="2:21" s="98" customFormat="1" ht="15" customHeight="1" x14ac:dyDescent="0.4">
      <c r="B12" s="426"/>
      <c r="C12" s="427"/>
      <c r="D12" s="427"/>
      <c r="E12" s="427"/>
      <c r="F12" s="427"/>
      <c r="G12" s="427"/>
      <c r="H12" s="427"/>
    </row>
    <row r="13" spans="2:21" s="98" customFormat="1" ht="15" customHeight="1" x14ac:dyDescent="0.4">
      <c r="B13" s="426"/>
      <c r="C13" s="426"/>
      <c r="D13" s="426"/>
      <c r="E13" s="426"/>
      <c r="F13" s="426"/>
      <c r="G13" s="426"/>
      <c r="H13" s="426"/>
    </row>
    <row r="14" spans="2:21" s="115" customFormat="1" ht="15" customHeight="1" x14ac:dyDescent="0.4">
      <c r="B14" s="426"/>
      <c r="C14" s="426"/>
      <c r="D14" s="426"/>
      <c r="E14" s="426"/>
      <c r="F14" s="123"/>
      <c r="G14" s="426"/>
      <c r="H14" s="426"/>
      <c r="L14" s="123"/>
      <c r="R14" s="98"/>
      <c r="S14" s="98"/>
      <c r="T14" s="98"/>
      <c r="U14" s="98"/>
    </row>
    <row r="15" spans="2:21" s="98" customFormat="1" ht="12.65" customHeight="1" x14ac:dyDescent="0.4">
      <c r="B15" s="1"/>
      <c r="C15" s="426"/>
      <c r="D15" s="426"/>
      <c r="E15" s="426"/>
      <c r="F15" s="426"/>
      <c r="G15" s="426"/>
      <c r="H15" s="426"/>
      <c r="I15" s="428"/>
    </row>
    <row r="16" spans="2:21" s="124" customFormat="1" ht="6" customHeight="1" x14ac:dyDescent="0.4">
      <c r="B16" s="120"/>
      <c r="C16" s="426"/>
      <c r="D16" s="426"/>
      <c r="E16" s="426"/>
      <c r="F16" s="426"/>
      <c r="G16" s="426"/>
      <c r="H16" s="426"/>
      <c r="I16" s="429"/>
      <c r="R16" s="98"/>
      <c r="S16" s="98"/>
      <c r="T16" s="98"/>
      <c r="U16" s="98"/>
    </row>
    <row r="17" spans="2:21" s="125" customFormat="1" x14ac:dyDescent="0.4">
      <c r="B17" s="12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98"/>
      <c r="S17" s="98"/>
      <c r="T17" s="98"/>
      <c r="U17" s="98"/>
    </row>
    <row r="18" spans="2:21" s="126" customFormat="1" x14ac:dyDescent="0.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98"/>
      <c r="S18" s="98"/>
      <c r="T18" s="98"/>
      <c r="U18" s="98"/>
    </row>
    <row r="19" spans="2:21" s="126" customFormat="1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98"/>
      <c r="S19" s="98"/>
      <c r="T19" s="98"/>
      <c r="U19" s="98"/>
    </row>
    <row r="20" spans="2:21" x14ac:dyDescent="0.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21" s="127" customFormat="1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98"/>
      <c r="S21" s="98"/>
      <c r="T21" s="98"/>
      <c r="U21" s="98"/>
    </row>
    <row r="22" spans="2:21" s="127" customForma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98"/>
      <c r="S22" s="98"/>
      <c r="T22" s="98"/>
      <c r="U22" s="98"/>
    </row>
    <row r="23" spans="2:21" s="1" customFormat="1" x14ac:dyDescent="0.4">
      <c r="R23" s="98"/>
      <c r="S23" s="98"/>
      <c r="T23" s="98"/>
      <c r="U23" s="98"/>
    </row>
    <row r="24" spans="2:21" s="120" customFormat="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98"/>
      <c r="S24" s="98"/>
      <c r="T24" s="98"/>
      <c r="U24" s="98"/>
    </row>
    <row r="25" spans="2:21" s="120" customFormat="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98"/>
      <c r="S25" s="98"/>
      <c r="T25" s="98"/>
      <c r="U25" s="98"/>
    </row>
    <row r="26" spans="2:21" s="1" customFormat="1" x14ac:dyDescent="0.4">
      <c r="M26" s="123"/>
      <c r="R26" s="98"/>
      <c r="S26" s="98"/>
      <c r="T26" s="98"/>
      <c r="U26" s="98"/>
    </row>
    <row r="27" spans="2:21" s="1" customFormat="1" x14ac:dyDescent="0.4">
      <c r="F27" s="123"/>
      <c r="R27" s="98"/>
      <c r="S27" s="98"/>
      <c r="T27" s="98"/>
      <c r="U27" s="98"/>
    </row>
    <row r="28" spans="2:21" s="1" customFormat="1" x14ac:dyDescent="0.4">
      <c r="R28" s="98"/>
      <c r="S28" s="98"/>
      <c r="T28" s="98"/>
      <c r="U28" s="98"/>
    </row>
    <row r="29" spans="2:21" s="1" customFormat="1" x14ac:dyDescent="0.4">
      <c r="R29" s="98"/>
      <c r="S29" s="98"/>
      <c r="T29" s="98"/>
      <c r="U29" s="98"/>
    </row>
    <row r="30" spans="2:21" s="1" customFormat="1" x14ac:dyDescent="0.4">
      <c r="R30" s="98"/>
      <c r="S30" s="98"/>
      <c r="T30" s="98"/>
      <c r="U30" s="98"/>
    </row>
    <row r="31" spans="2:21" s="1" customFormat="1" x14ac:dyDescent="0.4">
      <c r="R31" s="98"/>
      <c r="S31" s="98"/>
      <c r="T31" s="98"/>
      <c r="U31" s="98"/>
    </row>
    <row r="32" spans="2:21" s="1" customFormat="1" x14ac:dyDescent="0.4">
      <c r="I32" s="14"/>
      <c r="R32" s="98"/>
      <c r="S32" s="98"/>
      <c r="T32" s="98"/>
      <c r="U32" s="98"/>
    </row>
    <row r="33" spans="9:21" s="1" customFormat="1" x14ac:dyDescent="0.4">
      <c r="I33" s="14"/>
      <c r="R33" s="98"/>
      <c r="S33" s="98"/>
      <c r="T33" s="98"/>
      <c r="U33" s="98"/>
    </row>
    <row r="34" spans="9:21" s="1" customFormat="1" x14ac:dyDescent="0.4">
      <c r="I34" s="14"/>
      <c r="R34" s="98"/>
      <c r="S34" s="98"/>
      <c r="T34" s="98"/>
      <c r="U34" s="98"/>
    </row>
    <row r="35" spans="9:21" s="1" customFormat="1" x14ac:dyDescent="0.4">
      <c r="I35" s="14"/>
      <c r="R35" s="98"/>
      <c r="S35" s="98"/>
      <c r="T35" s="98"/>
      <c r="U35" s="98"/>
    </row>
  </sheetData>
  <mergeCells count="9">
    <mergeCell ref="K2:P3"/>
    <mergeCell ref="K4:L4"/>
    <mergeCell ref="M4:N4"/>
    <mergeCell ref="O4:P4"/>
    <mergeCell ref="J9:N10"/>
    <mergeCell ref="C4:D4"/>
    <mergeCell ref="E4:F4"/>
    <mergeCell ref="G4:H4"/>
    <mergeCell ref="O7:Q8"/>
  </mergeCells>
  <pageMargins left="0.70866141732283472" right="0.70866141732283472" top="0.74803149606299213" bottom="0.74803149606299213" header="0.31496062992125984" footer="0.31496062992125984"/>
  <pageSetup scale="64" fitToHeight="1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Q42"/>
  <sheetViews>
    <sheetView showGridLines="0" zoomScale="85" zoomScaleNormal="85" zoomScaleSheetLayoutView="120" workbookViewId="0">
      <selection activeCell="D14" sqref="D14"/>
    </sheetView>
  </sheetViews>
  <sheetFormatPr baseColWidth="10" defaultColWidth="10.7265625" defaultRowHeight="15" x14ac:dyDescent="0.4"/>
  <cols>
    <col min="1" max="1" width="0.81640625" style="393" customWidth="1"/>
    <col min="2" max="2" width="24.54296875" style="393" customWidth="1"/>
    <col min="3" max="4" width="10.7265625" style="393" customWidth="1"/>
    <col min="5" max="5" width="1.54296875" style="81" customWidth="1"/>
    <col min="6" max="7" width="12.81640625" style="393" bestFit="1" customWidth="1"/>
    <col min="8" max="8" width="1.54296875" style="81" customWidth="1"/>
    <col min="9" max="10" width="9.26953125" style="393" customWidth="1"/>
    <col min="11" max="16384" width="10.7265625" style="393"/>
  </cols>
  <sheetData>
    <row r="1" spans="2:16" s="388" customFormat="1" x14ac:dyDescent="0.4">
      <c r="E1" s="81"/>
      <c r="H1" s="81"/>
    </row>
    <row r="2" spans="2:16" s="391" customFormat="1" x14ac:dyDescent="0.4">
      <c r="B2" s="389" t="s">
        <v>29</v>
      </c>
      <c r="C2" s="390"/>
      <c r="D2" s="390"/>
      <c r="E2" s="81"/>
      <c r="H2" s="81"/>
    </row>
    <row r="3" spans="2:16" s="388" customFormat="1" ht="6.75" customHeight="1" x14ac:dyDescent="0.4">
      <c r="D3" s="392"/>
      <c r="E3" s="81"/>
      <c r="H3" s="81"/>
    </row>
    <row r="4" spans="2:16" ht="35.25" customHeight="1" x14ac:dyDescent="0.4">
      <c r="B4" s="388"/>
      <c r="C4" s="531" t="s">
        <v>24</v>
      </c>
      <c r="D4" s="531"/>
      <c r="F4" s="531" t="s">
        <v>95</v>
      </c>
      <c r="G4" s="531"/>
      <c r="I4" s="531" t="s">
        <v>25</v>
      </c>
      <c r="J4" s="531"/>
      <c r="K4" s="81"/>
      <c r="L4" s="81"/>
      <c r="M4" s="81"/>
      <c r="N4" s="81"/>
      <c r="O4" s="81"/>
    </row>
    <row r="5" spans="2:16" ht="15" customHeight="1" x14ac:dyDescent="0.4">
      <c r="C5" s="99" t="str">
        <f>SM!C5</f>
        <v>2T26</v>
      </c>
      <c r="D5" s="99" t="str">
        <f>SM!D5</f>
        <v>2T25</v>
      </c>
      <c r="F5" s="99" t="str">
        <f>C5</f>
        <v>2T26</v>
      </c>
      <c r="G5" s="99" t="str">
        <f>D5</f>
        <v>2T25</v>
      </c>
      <c r="I5" s="99" t="str">
        <f>C5</f>
        <v>2T26</v>
      </c>
      <c r="J5" s="99" t="str">
        <f>D5</f>
        <v>2T25</v>
      </c>
      <c r="K5" s="81"/>
      <c r="L5" s="81"/>
      <c r="M5" s="81"/>
      <c r="N5" s="81"/>
      <c r="O5" s="81"/>
      <c r="P5" s="81"/>
    </row>
    <row r="6" spans="2:16" ht="15" customHeight="1" x14ac:dyDescent="0.4">
      <c r="B6" s="394" t="s">
        <v>26</v>
      </c>
      <c r="C6" s="395">
        <v>34</v>
      </c>
      <c r="D6" s="395">
        <v>33</v>
      </c>
      <c r="E6" s="396">
        <v>0</v>
      </c>
      <c r="F6" s="397">
        <v>1216168.6500000001</v>
      </c>
      <c r="G6" s="397">
        <v>1186832.78</v>
      </c>
      <c r="H6" s="396">
        <v>0</v>
      </c>
      <c r="I6" s="398">
        <v>0.98956404607206416</v>
      </c>
      <c r="J6" s="398">
        <v>0.99271192189349544</v>
      </c>
      <c r="K6" s="81"/>
      <c r="L6" s="81"/>
      <c r="M6" s="81"/>
      <c r="N6" s="81"/>
      <c r="O6" s="81"/>
    </row>
    <row r="7" spans="2:16" ht="15" customHeight="1" x14ac:dyDescent="0.4">
      <c r="B7" s="394" t="s">
        <v>248</v>
      </c>
      <c r="C7" s="395" t="s">
        <v>321</v>
      </c>
      <c r="D7" s="395" t="s">
        <v>322</v>
      </c>
      <c r="E7" s="396">
        <v>0</v>
      </c>
      <c r="F7" s="397">
        <v>90000</v>
      </c>
      <c r="G7" s="397">
        <v>90000</v>
      </c>
      <c r="H7" s="396">
        <v>0</v>
      </c>
      <c r="I7" s="398">
        <v>0.85217777777777781</v>
      </c>
      <c r="J7" s="398">
        <v>0.73038888888888887</v>
      </c>
      <c r="K7" s="81"/>
      <c r="L7" s="81"/>
      <c r="M7" s="81"/>
      <c r="N7" s="81"/>
      <c r="O7" s="81"/>
    </row>
    <row r="8" spans="2:16" ht="15" customHeight="1" x14ac:dyDescent="0.4">
      <c r="B8" s="394" t="s">
        <v>27</v>
      </c>
      <c r="C8" s="395">
        <v>2</v>
      </c>
      <c r="D8" s="395">
        <v>2</v>
      </c>
      <c r="E8" s="396">
        <v>0</v>
      </c>
      <c r="F8" s="397">
        <v>65432.190000000017</v>
      </c>
      <c r="G8" s="397">
        <v>62951.700000000004</v>
      </c>
      <c r="H8" s="396">
        <v>0</v>
      </c>
      <c r="I8" s="398">
        <v>0.96481760706822206</v>
      </c>
      <c r="J8" s="398">
        <v>0.9444683430448555</v>
      </c>
      <c r="K8" s="81"/>
      <c r="L8" s="81"/>
      <c r="M8" s="81"/>
      <c r="N8" s="81"/>
      <c r="O8" s="81"/>
    </row>
    <row r="9" spans="2:16" ht="15" customHeight="1" x14ac:dyDescent="0.4">
      <c r="B9" s="399" t="s">
        <v>2</v>
      </c>
      <c r="C9" s="400">
        <v>36</v>
      </c>
      <c r="D9" s="400">
        <v>35</v>
      </c>
      <c r="E9" s="401">
        <v>0</v>
      </c>
      <c r="F9" s="402">
        <v>1371600.84</v>
      </c>
      <c r="G9" s="402">
        <v>1339784.48</v>
      </c>
      <c r="H9" s="401">
        <v>0</v>
      </c>
      <c r="I9" s="403">
        <v>0.97936867622582791</v>
      </c>
      <c r="J9" s="403">
        <v>0.97282358263387025</v>
      </c>
      <c r="K9" s="81"/>
      <c r="L9" s="81"/>
      <c r="M9" s="81"/>
      <c r="N9" s="81"/>
      <c r="O9" s="81"/>
    </row>
    <row r="10" spans="2:16" ht="6.75" customHeight="1" x14ac:dyDescent="0.4">
      <c r="B10" s="404"/>
      <c r="C10" s="405"/>
      <c r="D10" s="405"/>
      <c r="E10" s="401"/>
      <c r="F10" s="406"/>
      <c r="G10" s="406"/>
      <c r="H10" s="401"/>
      <c r="I10" s="407"/>
      <c r="J10" s="407"/>
      <c r="K10" s="81"/>
      <c r="L10" s="81"/>
      <c r="M10" s="81"/>
      <c r="N10" s="81"/>
      <c r="O10" s="81"/>
    </row>
    <row r="11" spans="2:16" ht="15" customHeight="1" x14ac:dyDescent="0.4">
      <c r="B11" s="394" t="s">
        <v>26</v>
      </c>
      <c r="C11" s="395">
        <v>3</v>
      </c>
      <c r="D11" s="395">
        <v>3</v>
      </c>
      <c r="E11" s="396">
        <v>0</v>
      </c>
      <c r="F11" s="397">
        <v>76879</v>
      </c>
      <c r="G11" s="397">
        <v>59563.78</v>
      </c>
      <c r="H11" s="396">
        <v>0</v>
      </c>
      <c r="I11" s="398">
        <v>0.82732553753300642</v>
      </c>
      <c r="J11" s="398">
        <v>0.8895822259769276</v>
      </c>
      <c r="K11" s="81"/>
      <c r="L11" s="81"/>
      <c r="M11" s="81"/>
      <c r="N11" s="81"/>
      <c r="O11" s="81"/>
    </row>
    <row r="12" spans="2:16" ht="15" customHeight="1" x14ac:dyDescent="0.4">
      <c r="B12" s="394" t="s">
        <v>27</v>
      </c>
      <c r="C12" s="395">
        <v>3</v>
      </c>
      <c r="D12" s="395">
        <v>3</v>
      </c>
      <c r="E12" s="396">
        <v>0</v>
      </c>
      <c r="F12" s="397">
        <v>108398.27000000005</v>
      </c>
      <c r="G12" s="397">
        <v>107335.05000000002</v>
      </c>
      <c r="H12" s="396">
        <v>0</v>
      </c>
      <c r="I12" s="398">
        <v>0.96396983986972451</v>
      </c>
      <c r="J12" s="398">
        <v>0.96378892838227781</v>
      </c>
      <c r="K12" s="81"/>
      <c r="L12" s="81"/>
      <c r="M12" s="81"/>
      <c r="N12" s="81"/>
      <c r="O12" s="81"/>
    </row>
    <row r="13" spans="2:16" ht="15" customHeight="1" x14ac:dyDescent="0.4">
      <c r="B13" s="399" t="s">
        <v>5</v>
      </c>
      <c r="C13" s="400">
        <v>6</v>
      </c>
      <c r="D13" s="400">
        <v>6</v>
      </c>
      <c r="E13" s="401">
        <v>0</v>
      </c>
      <c r="F13" s="402">
        <v>185277.27000000005</v>
      </c>
      <c r="G13" s="402">
        <v>166898.83000000002</v>
      </c>
      <c r="H13" s="401">
        <v>0</v>
      </c>
      <c r="I13" s="403">
        <v>0.90727061648768448</v>
      </c>
      <c r="J13" s="403">
        <v>0.93730562890919134</v>
      </c>
      <c r="K13" s="81"/>
      <c r="L13" s="81"/>
      <c r="M13" s="81"/>
      <c r="N13" s="81"/>
      <c r="O13" s="81"/>
    </row>
    <row r="14" spans="2:16" ht="6.75" customHeight="1" x14ac:dyDescent="0.4">
      <c r="B14" s="404"/>
      <c r="C14" s="405"/>
      <c r="D14" s="405"/>
      <c r="E14" s="401"/>
      <c r="F14" s="406"/>
      <c r="G14" s="406"/>
      <c r="H14" s="401"/>
      <c r="I14" s="407"/>
      <c r="J14" s="407"/>
      <c r="K14" s="81"/>
      <c r="L14" s="81"/>
      <c r="M14" s="81"/>
      <c r="N14" s="81"/>
      <c r="O14" s="81"/>
    </row>
    <row r="15" spans="2:16" ht="15" customHeight="1" x14ac:dyDescent="0.4">
      <c r="B15" s="394" t="s">
        <v>26</v>
      </c>
      <c r="C15" s="395">
        <v>5</v>
      </c>
      <c r="D15" s="395">
        <v>4</v>
      </c>
      <c r="E15" s="408">
        <v>0</v>
      </c>
      <c r="F15" s="409">
        <v>155343.48399999997</v>
      </c>
      <c r="G15" s="409">
        <v>63256.84</v>
      </c>
      <c r="H15" s="408">
        <v>0</v>
      </c>
      <c r="I15" s="398">
        <v>0.89039707645542432</v>
      </c>
      <c r="J15" s="398">
        <v>0.92604989436715435</v>
      </c>
      <c r="K15" s="81"/>
      <c r="L15" s="81"/>
      <c r="M15" s="81"/>
      <c r="N15" s="81"/>
      <c r="O15" s="81"/>
    </row>
    <row r="16" spans="2:16" ht="15" customHeight="1" x14ac:dyDescent="0.4">
      <c r="B16" s="394" t="s">
        <v>27</v>
      </c>
      <c r="C16" s="395" t="s">
        <v>321</v>
      </c>
      <c r="D16" s="395" t="s">
        <v>321</v>
      </c>
      <c r="E16" s="408">
        <v>0</v>
      </c>
      <c r="F16" s="409">
        <v>115698.99999999996</v>
      </c>
      <c r="G16" s="409">
        <v>84222.859999999986</v>
      </c>
      <c r="H16" s="408">
        <v>0</v>
      </c>
      <c r="I16" s="398" t="s">
        <v>321</v>
      </c>
      <c r="J16" s="398" t="s">
        <v>321</v>
      </c>
      <c r="K16" s="81"/>
      <c r="L16" s="410"/>
      <c r="M16" s="81"/>
      <c r="N16" s="81"/>
      <c r="O16" s="81"/>
    </row>
    <row r="17" spans="1:17" ht="15" customHeight="1" x14ac:dyDescent="0.4">
      <c r="B17" s="399" t="s">
        <v>6</v>
      </c>
      <c r="C17" s="400">
        <v>5</v>
      </c>
      <c r="D17" s="400">
        <v>4</v>
      </c>
      <c r="E17" s="411">
        <v>0</v>
      </c>
      <c r="F17" s="412">
        <v>271042.48399999994</v>
      </c>
      <c r="G17" s="412">
        <v>147479.69999999998</v>
      </c>
      <c r="H17" s="411">
        <v>0</v>
      </c>
      <c r="I17" s="403">
        <v>0.89039707645542432</v>
      </c>
      <c r="J17" s="403">
        <v>0.92604989436715435</v>
      </c>
      <c r="K17" s="81"/>
      <c r="L17" s="81"/>
      <c r="M17" s="81"/>
      <c r="N17" s="81"/>
      <c r="O17" s="81"/>
    </row>
    <row r="18" spans="1:17" ht="5.25" customHeight="1" x14ac:dyDescent="0.4">
      <c r="B18" s="404"/>
      <c r="C18" s="405"/>
      <c r="D18" s="405"/>
      <c r="E18" s="401"/>
      <c r="F18" s="406"/>
      <c r="G18" s="406"/>
      <c r="H18" s="401"/>
      <c r="I18" s="407"/>
      <c r="J18" s="407"/>
      <c r="K18" s="81"/>
      <c r="L18" s="81"/>
      <c r="M18" s="81"/>
      <c r="N18" s="81"/>
      <c r="O18" s="81"/>
    </row>
    <row r="19" spans="1:17" ht="15" customHeight="1" x14ac:dyDescent="0.4">
      <c r="B19" s="399" t="s">
        <v>3</v>
      </c>
      <c r="C19" s="400">
        <v>22</v>
      </c>
      <c r="D19" s="400">
        <v>22</v>
      </c>
      <c r="E19" s="94">
        <v>0</v>
      </c>
      <c r="F19" s="412">
        <v>665605.79000000015</v>
      </c>
      <c r="G19" s="412">
        <v>666297.00000000012</v>
      </c>
      <c r="H19" s="94">
        <v>0</v>
      </c>
      <c r="I19" s="403">
        <v>0.8969825719979182</v>
      </c>
      <c r="J19" s="403">
        <v>0.92625752891194468</v>
      </c>
      <c r="K19" s="81"/>
      <c r="L19" s="81"/>
      <c r="M19" s="81"/>
      <c r="N19" s="81"/>
      <c r="O19" s="81"/>
    </row>
    <row r="20" spans="1:17" ht="3" customHeight="1" x14ac:dyDescent="0.4">
      <c r="B20" s="404"/>
      <c r="C20" s="405"/>
      <c r="D20" s="405"/>
      <c r="E20" s="401"/>
      <c r="F20" s="406"/>
      <c r="G20" s="406"/>
      <c r="H20" s="401"/>
      <c r="I20" s="407"/>
      <c r="J20" s="407"/>
      <c r="K20" s="81"/>
      <c r="L20" s="81"/>
      <c r="M20" s="81"/>
      <c r="N20" s="81"/>
      <c r="O20" s="81"/>
    </row>
    <row r="21" spans="1:17" ht="15" customHeight="1" x14ac:dyDescent="0.4">
      <c r="B21" s="413" t="s">
        <v>28</v>
      </c>
      <c r="C21" s="414">
        <v>69</v>
      </c>
      <c r="D21" s="414">
        <v>67</v>
      </c>
      <c r="E21" s="415">
        <v>0</v>
      </c>
      <c r="F21" s="416">
        <v>2493526.3840000001</v>
      </c>
      <c r="G21" s="416">
        <v>2320460.0100000002</v>
      </c>
      <c r="H21" s="415">
        <v>0</v>
      </c>
      <c r="I21" s="417">
        <v>0.9010346607208769</v>
      </c>
      <c r="J21" s="417">
        <v>0.95497508095224015</v>
      </c>
      <c r="K21" s="81"/>
      <c r="L21" s="81"/>
      <c r="M21" s="81"/>
      <c r="N21" s="81"/>
      <c r="O21" s="81"/>
    </row>
    <row r="22" spans="1:17" s="420" customFormat="1" ht="16" x14ac:dyDescent="0.4">
      <c r="A22" s="418"/>
      <c r="B22" s="419" t="s">
        <v>249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</row>
    <row r="23" spans="1:17" x14ac:dyDescent="0.4">
      <c r="C23" s="81"/>
      <c r="D23" s="81"/>
      <c r="F23" s="81"/>
      <c r="G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1:17" x14ac:dyDescent="0.4">
      <c r="C24" s="81"/>
      <c r="D24" s="81"/>
      <c r="F24" s="81"/>
      <c r="G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1:17" x14ac:dyDescent="0.4">
      <c r="C25" s="81"/>
      <c r="D25" s="81"/>
      <c r="F25" s="81"/>
      <c r="G25" s="81"/>
      <c r="I25" s="81"/>
      <c r="J25" s="81"/>
      <c r="K25" s="81"/>
      <c r="L25" s="81"/>
      <c r="M25" s="81"/>
      <c r="N25" s="81"/>
      <c r="O25" s="81"/>
      <c r="P25" s="81"/>
      <c r="Q25" s="81"/>
    </row>
    <row r="26" spans="1:17" x14ac:dyDescent="0.4">
      <c r="C26" s="81"/>
      <c r="D26" s="81"/>
      <c r="F26" s="81"/>
      <c r="G26" s="81"/>
      <c r="I26" s="81"/>
      <c r="J26" s="81"/>
      <c r="K26" s="81"/>
      <c r="L26" s="81"/>
      <c r="M26" s="81"/>
      <c r="N26" s="81"/>
      <c r="O26" s="81"/>
      <c r="P26" s="81"/>
      <c r="Q26" s="81"/>
    </row>
    <row r="27" spans="1:17" x14ac:dyDescent="0.4">
      <c r="C27" s="81"/>
      <c r="D27" s="81"/>
      <c r="F27" s="81"/>
      <c r="G27" s="81"/>
      <c r="I27" s="81"/>
      <c r="J27" s="81"/>
      <c r="K27" s="81"/>
      <c r="L27" s="81"/>
      <c r="M27" s="81"/>
      <c r="N27" s="81"/>
      <c r="O27" s="81"/>
      <c r="P27" s="81"/>
      <c r="Q27" s="81"/>
    </row>
    <row r="28" spans="1:17" x14ac:dyDescent="0.4">
      <c r="C28" s="81"/>
      <c r="D28" s="81"/>
      <c r="F28" s="81"/>
      <c r="G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x14ac:dyDescent="0.4">
      <c r="C29" s="81"/>
      <c r="D29" s="81"/>
      <c r="F29" s="81"/>
      <c r="G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1:17" x14ac:dyDescent="0.4">
      <c r="C30" s="81"/>
      <c r="D30" s="81"/>
      <c r="F30" s="81"/>
      <c r="G30" s="81"/>
      <c r="I30" s="81"/>
      <c r="J30" s="81"/>
      <c r="K30" s="81"/>
      <c r="L30" s="81"/>
      <c r="M30" s="410"/>
      <c r="N30" s="81"/>
      <c r="O30" s="81"/>
      <c r="P30" s="81"/>
      <c r="Q30" s="81"/>
    </row>
    <row r="31" spans="1:17" x14ac:dyDescent="0.4">
      <c r="C31" s="81"/>
      <c r="D31" s="81"/>
      <c r="F31" s="410"/>
      <c r="G31" s="81"/>
      <c r="I31" s="81"/>
      <c r="J31" s="81"/>
      <c r="K31" s="81"/>
      <c r="L31" s="81"/>
      <c r="M31" s="81"/>
      <c r="N31" s="81"/>
      <c r="O31" s="81"/>
      <c r="P31" s="81"/>
      <c r="Q31" s="81"/>
    </row>
    <row r="32" spans="1:17" x14ac:dyDescent="0.4">
      <c r="C32" s="81"/>
      <c r="D32" s="81"/>
      <c r="F32" s="81"/>
      <c r="G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3:17" x14ac:dyDescent="0.4">
      <c r="C33" s="81"/>
      <c r="D33" s="81"/>
      <c r="F33" s="81"/>
      <c r="G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3:17" x14ac:dyDescent="0.4">
      <c r="C34" s="81"/>
      <c r="D34" s="81"/>
      <c r="F34" s="81"/>
      <c r="G34" s="81"/>
      <c r="I34" s="81"/>
      <c r="J34" s="81"/>
      <c r="K34" s="81"/>
      <c r="L34" s="81"/>
      <c r="M34" s="81"/>
      <c r="N34" s="81"/>
      <c r="O34" s="81"/>
      <c r="P34" s="81"/>
      <c r="Q34" s="81"/>
    </row>
    <row r="35" spans="3:17" x14ac:dyDescent="0.4">
      <c r="C35" s="81"/>
      <c r="D35" s="81"/>
      <c r="F35" s="81"/>
      <c r="G35" s="81"/>
      <c r="I35" s="81"/>
      <c r="J35" s="81"/>
      <c r="K35" s="81"/>
      <c r="L35" s="81"/>
      <c r="M35" s="81"/>
      <c r="N35" s="81"/>
      <c r="O35" s="81"/>
      <c r="P35" s="81"/>
      <c r="Q35" s="81"/>
    </row>
    <row r="36" spans="3:17" x14ac:dyDescent="0.4">
      <c r="C36" s="81"/>
      <c r="D36" s="81"/>
      <c r="F36" s="81"/>
      <c r="G36" s="81"/>
      <c r="I36" s="81"/>
      <c r="J36" s="81"/>
      <c r="K36" s="81"/>
      <c r="L36" s="81"/>
      <c r="M36" s="81"/>
      <c r="N36" s="81"/>
      <c r="O36" s="81"/>
      <c r="P36" s="81"/>
      <c r="Q36" s="81"/>
    </row>
    <row r="37" spans="3:17" x14ac:dyDescent="0.4">
      <c r="C37" s="81"/>
      <c r="D37" s="81"/>
      <c r="F37" s="81"/>
      <c r="G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3:17" x14ac:dyDescent="0.4">
      <c r="C38" s="81"/>
      <c r="D38" s="81"/>
      <c r="F38" s="81"/>
      <c r="G38" s="81"/>
      <c r="I38" s="81"/>
      <c r="J38" s="81"/>
      <c r="K38" s="81"/>
      <c r="L38" s="81"/>
      <c r="M38" s="81"/>
      <c r="N38" s="81"/>
      <c r="O38" s="81"/>
      <c r="P38" s="81"/>
      <c r="Q38" s="81"/>
    </row>
    <row r="39" spans="3:17" x14ac:dyDescent="0.4">
      <c r="C39" s="81"/>
      <c r="D39" s="81"/>
      <c r="F39" s="81"/>
      <c r="G39" s="81"/>
      <c r="I39" s="81"/>
      <c r="J39" s="81"/>
      <c r="K39" s="81"/>
      <c r="L39" s="81"/>
      <c r="M39" s="81"/>
      <c r="N39" s="81"/>
      <c r="O39" s="81"/>
      <c r="P39" s="81"/>
      <c r="Q39" s="81"/>
    </row>
    <row r="40" spans="3:17" x14ac:dyDescent="0.4">
      <c r="C40" s="81"/>
      <c r="D40" s="81"/>
      <c r="F40" s="81"/>
      <c r="G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3:17" x14ac:dyDescent="0.4">
      <c r="C41" s="81"/>
      <c r="D41" s="81"/>
      <c r="F41" s="81"/>
      <c r="G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3:17" x14ac:dyDescent="0.4">
      <c r="C42" s="81"/>
      <c r="D42" s="81"/>
      <c r="F42" s="81"/>
      <c r="G42" s="81"/>
      <c r="I42" s="81"/>
      <c r="J42" s="81"/>
      <c r="K42" s="81"/>
      <c r="L42" s="81"/>
      <c r="M42" s="81"/>
      <c r="N42" s="81"/>
      <c r="O42" s="81"/>
      <c r="P42" s="81"/>
      <c r="Q42" s="81"/>
    </row>
  </sheetData>
  <mergeCells count="3">
    <mergeCell ref="C4:D4"/>
    <mergeCell ref="F4:G4"/>
    <mergeCell ref="I4:J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B1:S176"/>
  <sheetViews>
    <sheetView showGridLines="0" zoomScale="85" zoomScaleNormal="85" zoomScaleSheetLayoutView="90" workbookViewId="0">
      <selection activeCell="P15" sqref="P15"/>
    </sheetView>
  </sheetViews>
  <sheetFormatPr baseColWidth="10" defaultColWidth="11.453125" defaultRowHeight="15" x14ac:dyDescent="0.4"/>
  <cols>
    <col min="1" max="1" width="0.81640625" style="1" customWidth="1"/>
    <col min="2" max="2" width="22.81640625" style="1" customWidth="1"/>
    <col min="3" max="4" width="10.26953125" style="81" customWidth="1"/>
    <col min="5" max="5" width="7.453125" style="81" customWidth="1"/>
    <col min="6" max="6" width="0.81640625" style="1" customWidth="1"/>
    <col min="7" max="8" width="10.26953125" style="1" customWidth="1"/>
    <col min="9" max="9" width="7.453125" style="1" customWidth="1"/>
    <col min="10" max="10" width="0.81640625" style="1" customWidth="1"/>
    <col min="11" max="12" width="12.26953125" style="81" bestFit="1" customWidth="1"/>
    <col min="13" max="13" width="7.453125" style="1" customWidth="1"/>
    <col min="14" max="14" width="0.81640625" style="1" customWidth="1"/>
    <col min="15" max="16" width="10.26953125" style="1" customWidth="1"/>
    <col min="17" max="17" width="7.453125" style="1" customWidth="1"/>
    <col min="18" max="16384" width="11.453125" style="1"/>
  </cols>
  <sheetData>
    <row r="1" spans="2:17" s="14" customFormat="1" ht="6.75" customHeight="1" x14ac:dyDescent="0.4"/>
    <row r="2" spans="2:17" s="41" customFormat="1" x14ac:dyDescent="0.4">
      <c r="B2" s="71" t="s">
        <v>65</v>
      </c>
    </row>
    <row r="3" spans="2:17" s="14" customFormat="1" ht="6.75" customHeight="1" x14ac:dyDescent="0.4"/>
    <row r="4" spans="2:17" ht="15" customHeight="1" x14ac:dyDescent="0.4">
      <c r="B4" s="82"/>
      <c r="C4" s="529" t="s">
        <v>240</v>
      </c>
      <c r="D4" s="529"/>
      <c r="E4" s="529"/>
      <c r="F4" s="83"/>
      <c r="G4" s="529" t="s">
        <v>30</v>
      </c>
      <c r="H4" s="529"/>
      <c r="I4" s="529"/>
      <c r="J4" s="83"/>
      <c r="K4" s="529" t="s">
        <v>31</v>
      </c>
      <c r="L4" s="529"/>
      <c r="M4" s="529"/>
      <c r="N4" s="83"/>
      <c r="O4" s="529" t="s">
        <v>32</v>
      </c>
      <c r="P4" s="529"/>
      <c r="Q4" s="529"/>
    </row>
    <row r="5" spans="2:17" ht="15" customHeight="1" x14ac:dyDescent="0.4">
      <c r="B5" s="84"/>
      <c r="C5" s="70" t="str">
        <f>SM!C5</f>
        <v>2T26</v>
      </c>
      <c r="D5" s="70" t="str">
        <f>SM!D5</f>
        <v>2T25</v>
      </c>
      <c r="E5" s="70" t="s">
        <v>33</v>
      </c>
      <c r="F5" s="83"/>
      <c r="G5" s="70" t="str">
        <f>C5</f>
        <v>2T26</v>
      </c>
      <c r="H5" s="70" t="str">
        <f>D5</f>
        <v>2T25</v>
      </c>
      <c r="I5" s="70" t="s">
        <v>33</v>
      </c>
      <c r="J5" s="83"/>
      <c r="K5" s="70" t="str">
        <f>C5</f>
        <v>2T26</v>
      </c>
      <c r="L5" s="70" t="str">
        <f>D5</f>
        <v>2T25</v>
      </c>
      <c r="M5" s="70" t="s">
        <v>33</v>
      </c>
      <c r="N5" s="83"/>
      <c r="O5" s="70" t="str">
        <f>C5</f>
        <v>2T26</v>
      </c>
      <c r="P5" s="70" t="str">
        <f>D5</f>
        <v>2T25</v>
      </c>
      <c r="Q5" s="70" t="s">
        <v>33</v>
      </c>
    </row>
    <row r="6" spans="2:17" ht="15" customHeight="1" x14ac:dyDescent="0.4">
      <c r="B6" s="72" t="s">
        <v>34</v>
      </c>
      <c r="C6" s="73">
        <v>1408.46</v>
      </c>
      <c r="D6" s="73">
        <v>1439</v>
      </c>
      <c r="E6" s="85">
        <v>-2.1223071577484376E-2</v>
      </c>
      <c r="F6" s="451">
        <v>0</v>
      </c>
      <c r="G6" s="73">
        <v>6210</v>
      </c>
      <c r="H6" s="73">
        <v>6210</v>
      </c>
      <c r="I6" s="85">
        <v>0</v>
      </c>
      <c r="J6" s="451">
        <v>0</v>
      </c>
      <c r="K6" s="73">
        <v>7618.46</v>
      </c>
      <c r="L6" s="73">
        <v>7649</v>
      </c>
      <c r="M6" s="85">
        <v>-3.9926787815400822E-3</v>
      </c>
      <c r="N6" s="451">
        <v>0</v>
      </c>
      <c r="O6" s="73" t="s">
        <v>321</v>
      </c>
      <c r="P6" s="73" t="s">
        <v>321</v>
      </c>
      <c r="Q6" s="85" t="s">
        <v>321</v>
      </c>
    </row>
    <row r="7" spans="2:17" ht="15" customHeight="1" x14ac:dyDescent="0.4">
      <c r="B7" s="72" t="s">
        <v>35</v>
      </c>
      <c r="C7" s="73">
        <v>3666.0400000000004</v>
      </c>
      <c r="D7" s="73">
        <v>3704</v>
      </c>
      <c r="E7" s="85">
        <v>-1.0248380129589507E-2</v>
      </c>
      <c r="F7" s="451">
        <v>0</v>
      </c>
      <c r="G7" s="73">
        <v>7617</v>
      </c>
      <c r="H7" s="73">
        <v>7617</v>
      </c>
      <c r="I7" s="85">
        <v>0</v>
      </c>
      <c r="J7" s="451">
        <v>0</v>
      </c>
      <c r="K7" s="73">
        <v>11283.04</v>
      </c>
      <c r="L7" s="73">
        <v>11321</v>
      </c>
      <c r="M7" s="85">
        <v>-3.3530606836851273E-3</v>
      </c>
      <c r="N7" s="451">
        <v>0</v>
      </c>
      <c r="O7" s="73" t="s">
        <v>321</v>
      </c>
      <c r="P7" s="73" t="s">
        <v>321</v>
      </c>
      <c r="Q7" s="85" t="s">
        <v>321</v>
      </c>
    </row>
    <row r="8" spans="2:17" ht="15" customHeight="1" x14ac:dyDescent="0.4">
      <c r="B8" s="72" t="s">
        <v>36</v>
      </c>
      <c r="C8" s="86">
        <v>46530.690000000017</v>
      </c>
      <c r="D8" s="86">
        <v>43981.700000000004</v>
      </c>
      <c r="E8" s="85">
        <v>5.7955695209598757E-2</v>
      </c>
      <c r="F8" s="451">
        <v>0</v>
      </c>
      <c r="G8" s="86" t="s">
        <v>321</v>
      </c>
      <c r="H8" s="86" t="s">
        <v>321</v>
      </c>
      <c r="I8" s="85" t="s">
        <v>321</v>
      </c>
      <c r="J8" s="451">
        <v>0</v>
      </c>
      <c r="K8" s="86">
        <v>46530.690000000017</v>
      </c>
      <c r="L8" s="73">
        <v>43981.700000000004</v>
      </c>
      <c r="M8" s="85">
        <v>5.7955695209598757E-2</v>
      </c>
      <c r="N8" s="451">
        <v>0</v>
      </c>
      <c r="O8" s="86" t="s">
        <v>321</v>
      </c>
      <c r="P8" s="73" t="s">
        <v>321</v>
      </c>
      <c r="Q8" s="85" t="s">
        <v>321</v>
      </c>
    </row>
    <row r="9" spans="2:17" ht="15" customHeight="1" x14ac:dyDescent="0.4">
      <c r="B9" s="72" t="s">
        <v>37</v>
      </c>
      <c r="C9" s="86">
        <v>482527.61999999994</v>
      </c>
      <c r="D9" s="86">
        <v>462605.9</v>
      </c>
      <c r="E9" s="85">
        <v>4.3064128667619439E-2</v>
      </c>
      <c r="F9" s="451">
        <v>0</v>
      </c>
      <c r="G9" s="86">
        <v>823641.03</v>
      </c>
      <c r="H9" s="86">
        <v>814226.88</v>
      </c>
      <c r="I9" s="85">
        <v>1.1562072232250475E-2</v>
      </c>
      <c r="J9" s="451">
        <v>0</v>
      </c>
      <c r="K9" s="86">
        <v>1306168.6499999999</v>
      </c>
      <c r="L9" s="73">
        <v>1276832.78</v>
      </c>
      <c r="M9" s="85">
        <v>2.297549879632621E-2</v>
      </c>
      <c r="N9" s="451">
        <v>0</v>
      </c>
      <c r="O9" s="86">
        <v>32532.739000000001</v>
      </c>
      <c r="P9" s="73">
        <v>30554</v>
      </c>
      <c r="Q9" s="85">
        <v>6.4762027885056028E-2</v>
      </c>
    </row>
    <row r="10" spans="2:17" ht="15" customHeight="1" x14ac:dyDescent="0.4">
      <c r="B10" s="87" t="s">
        <v>38</v>
      </c>
      <c r="C10" s="88">
        <v>534132.80999999994</v>
      </c>
      <c r="D10" s="88">
        <v>511730.60000000003</v>
      </c>
      <c r="E10" s="89">
        <v>4.377735081701184E-2</v>
      </c>
      <c r="F10" s="451">
        <v>0</v>
      </c>
      <c r="G10" s="88">
        <v>837468.03</v>
      </c>
      <c r="H10" s="88">
        <v>828053.88</v>
      </c>
      <c r="I10" s="90">
        <v>1.1369006567543583E-2</v>
      </c>
      <c r="J10" s="451">
        <v>0</v>
      </c>
      <c r="K10" s="91">
        <v>1371600.8399999999</v>
      </c>
      <c r="L10" s="91">
        <v>1339784.48</v>
      </c>
      <c r="M10" s="92">
        <v>2.3747371666821948E-2</v>
      </c>
      <c r="N10" s="451">
        <v>0</v>
      </c>
      <c r="O10" s="91">
        <v>32532.739000000001</v>
      </c>
      <c r="P10" s="91">
        <v>30554</v>
      </c>
      <c r="Q10" s="90">
        <v>6.4762027885056028E-2</v>
      </c>
    </row>
    <row r="11" spans="2:17" ht="10" customHeight="1" x14ac:dyDescent="0.4">
      <c r="C11" s="93"/>
      <c r="D11" s="93"/>
      <c r="E11" s="93"/>
      <c r="F11" s="83"/>
      <c r="G11" s="93"/>
      <c r="H11" s="93"/>
      <c r="J11" s="83"/>
      <c r="N11" s="83"/>
    </row>
    <row r="12" spans="2:17" ht="14.5" customHeight="1" x14ac:dyDescent="0.4">
      <c r="B12" s="82"/>
      <c r="C12" s="532" t="s">
        <v>242</v>
      </c>
      <c r="D12" s="532"/>
      <c r="E12" s="532"/>
      <c r="F12" s="83"/>
      <c r="G12" s="532" t="s">
        <v>39</v>
      </c>
      <c r="H12" s="532"/>
      <c r="I12" s="529"/>
      <c r="J12" s="83"/>
      <c r="K12" s="529" t="s">
        <v>40</v>
      </c>
      <c r="L12" s="529"/>
      <c r="M12" s="529"/>
      <c r="N12" s="83"/>
      <c r="O12" s="529" t="s">
        <v>243</v>
      </c>
      <c r="P12" s="529"/>
      <c r="Q12" s="529"/>
    </row>
    <row r="13" spans="2:17" x14ac:dyDescent="0.4">
      <c r="B13" s="84"/>
      <c r="C13" s="70" t="str">
        <f>C5</f>
        <v>2T26</v>
      </c>
      <c r="D13" s="70" t="str">
        <f>D5</f>
        <v>2T25</v>
      </c>
      <c r="E13" s="70" t="s">
        <v>33</v>
      </c>
      <c r="F13" s="83"/>
      <c r="G13" s="70" t="str">
        <f>G5</f>
        <v>2T26</v>
      </c>
      <c r="H13" s="70" t="str">
        <f>H5</f>
        <v>2T25</v>
      </c>
      <c r="I13" s="70" t="s">
        <v>33</v>
      </c>
      <c r="J13" s="83"/>
      <c r="K13" s="70" t="str">
        <f>K5</f>
        <v>2T26</v>
      </c>
      <c r="L13" s="70" t="str">
        <f>L5</f>
        <v>2T25</v>
      </c>
      <c r="M13" s="70" t="s">
        <v>33</v>
      </c>
      <c r="N13" s="83"/>
      <c r="O13" s="70" t="str">
        <f>O5</f>
        <v>2T26</v>
      </c>
      <c r="P13" s="70" t="str">
        <f>P5</f>
        <v>2T25</v>
      </c>
      <c r="Q13" s="70" t="s">
        <v>33</v>
      </c>
    </row>
    <row r="14" spans="2:17" x14ac:dyDescent="0.4">
      <c r="B14" s="72" t="s">
        <v>34</v>
      </c>
      <c r="C14" s="73">
        <v>1098.4184999999998</v>
      </c>
      <c r="D14" s="73">
        <v>956.37580447899165</v>
      </c>
      <c r="E14" s="85">
        <v>0.14852184136798519</v>
      </c>
      <c r="F14" s="451">
        <v>0</v>
      </c>
      <c r="G14" s="73">
        <v>4772.4060049999998</v>
      </c>
      <c r="H14" s="73">
        <v>4834.011418</v>
      </c>
      <c r="I14" s="85">
        <v>-1.2744159596025262E-2</v>
      </c>
      <c r="J14" s="451">
        <v>0</v>
      </c>
      <c r="K14" s="73">
        <v>5870.8245049999996</v>
      </c>
      <c r="L14" s="73">
        <v>5790.3872224789911</v>
      </c>
      <c r="M14" s="85">
        <v>1.3891520451126516E-2</v>
      </c>
      <c r="N14" s="451">
        <v>0</v>
      </c>
      <c r="O14" s="73">
        <v>211.699352</v>
      </c>
      <c r="P14" s="73">
        <v>143.98638600000001</v>
      </c>
      <c r="Q14" s="85">
        <v>0.47027339098572818</v>
      </c>
    </row>
    <row r="15" spans="2:17" x14ac:dyDescent="0.4">
      <c r="B15" s="72" t="s">
        <v>35</v>
      </c>
      <c r="C15" s="73">
        <v>2725.3690939999997</v>
      </c>
      <c r="D15" s="73">
        <v>2467.561339882353</v>
      </c>
      <c r="E15" s="85">
        <v>0.10447876206795259</v>
      </c>
      <c r="F15" s="451">
        <v>0</v>
      </c>
      <c r="G15" s="73">
        <v>9966.1636269999999</v>
      </c>
      <c r="H15" s="73">
        <v>9870.1497830000008</v>
      </c>
      <c r="I15" s="85">
        <v>9.7276987797458858E-3</v>
      </c>
      <c r="J15" s="451">
        <v>0</v>
      </c>
      <c r="K15" s="73">
        <v>12691.532721</v>
      </c>
      <c r="L15" s="73">
        <v>12337.711122882352</v>
      </c>
      <c r="M15" s="85">
        <v>2.8678058238973181E-2</v>
      </c>
      <c r="N15" s="451">
        <v>0</v>
      </c>
      <c r="O15" s="73">
        <v>327.29472900000002</v>
      </c>
      <c r="P15" s="73">
        <v>239.618897</v>
      </c>
      <c r="Q15" s="85">
        <v>0.36589698516140001</v>
      </c>
    </row>
    <row r="16" spans="2:17" x14ac:dyDescent="0.4">
      <c r="B16" s="72" t="s">
        <v>36</v>
      </c>
      <c r="C16" s="86" t="s">
        <v>322</v>
      </c>
      <c r="D16" s="468" t="s">
        <v>322</v>
      </c>
      <c r="E16" s="85" t="s">
        <v>321</v>
      </c>
      <c r="F16" s="451">
        <v>0</v>
      </c>
      <c r="G16" s="86" t="s">
        <v>322</v>
      </c>
      <c r="H16" s="468" t="s">
        <v>322</v>
      </c>
      <c r="I16" s="85" t="s">
        <v>321</v>
      </c>
      <c r="J16" s="451">
        <v>0</v>
      </c>
      <c r="K16" s="86" t="s">
        <v>322</v>
      </c>
      <c r="L16" s="469" t="s">
        <v>321</v>
      </c>
      <c r="M16" s="85" t="s">
        <v>321</v>
      </c>
      <c r="N16" s="451">
        <v>0</v>
      </c>
      <c r="O16" s="86">
        <v>9978.4862200000061</v>
      </c>
      <c r="P16" s="73">
        <v>7401.3924249999909</v>
      </c>
      <c r="Q16" s="85">
        <v>0.34819040080826658</v>
      </c>
    </row>
    <row r="17" spans="2:19" x14ac:dyDescent="0.4">
      <c r="B17" s="72" t="s">
        <v>37</v>
      </c>
      <c r="C17" s="86">
        <v>391966.15941099997</v>
      </c>
      <c r="D17" s="86">
        <v>411090.52144899988</v>
      </c>
      <c r="E17" s="85">
        <v>-4.6521048382703878E-2</v>
      </c>
      <c r="F17" s="451">
        <v>0</v>
      </c>
      <c r="G17" s="86">
        <v>734116.23582900001</v>
      </c>
      <c r="H17" s="86">
        <v>737263.55351500004</v>
      </c>
      <c r="I17" s="85">
        <v>-4.2689180429369422E-3</v>
      </c>
      <c r="J17" s="451">
        <v>0</v>
      </c>
      <c r="K17" s="86">
        <v>1126082.39524</v>
      </c>
      <c r="L17" s="73">
        <v>1148354.0749639999</v>
      </c>
      <c r="M17" s="85">
        <v>-1.9394436097331824E-2</v>
      </c>
      <c r="N17" s="451">
        <v>0</v>
      </c>
      <c r="O17" s="86">
        <v>59492.936698999998</v>
      </c>
      <c r="P17" s="73">
        <v>56720.59829200001</v>
      </c>
      <c r="Q17" s="85">
        <v>4.8877100920689864E-2</v>
      </c>
    </row>
    <row r="18" spans="2:19" x14ac:dyDescent="0.4">
      <c r="B18" s="87" t="s">
        <v>38</v>
      </c>
      <c r="C18" s="88">
        <v>395789.94700499997</v>
      </c>
      <c r="D18" s="88">
        <v>414514.4585933612</v>
      </c>
      <c r="E18" s="89">
        <v>-4.5172155518777624E-2</v>
      </c>
      <c r="F18" s="451">
        <v>0</v>
      </c>
      <c r="G18" s="88">
        <v>748854.80546099995</v>
      </c>
      <c r="H18" s="88">
        <v>751967.71471600002</v>
      </c>
      <c r="I18" s="90">
        <v>-4.1396847152882499E-3</v>
      </c>
      <c r="J18" s="451">
        <v>0</v>
      </c>
      <c r="K18" s="91">
        <v>1144644.7524659999</v>
      </c>
      <c r="L18" s="91">
        <v>1166482.1733093613</v>
      </c>
      <c r="M18" s="92">
        <v>-1.8720749740570586E-2</v>
      </c>
      <c r="N18" s="451">
        <v>0</v>
      </c>
      <c r="O18" s="91">
        <v>70010.417000000001</v>
      </c>
      <c r="P18" s="91">
        <v>64505.595999999998</v>
      </c>
      <c r="Q18" s="90">
        <v>8.533865805999219E-2</v>
      </c>
    </row>
    <row r="19" spans="2:19" x14ac:dyDescent="0.4">
      <c r="F19" s="83"/>
      <c r="J19" s="83"/>
      <c r="N19" s="83"/>
    </row>
    <row r="20" spans="2:19" x14ac:dyDescent="0.4">
      <c r="F20" s="83"/>
      <c r="J20" s="83"/>
      <c r="M20" s="81"/>
      <c r="N20" s="83"/>
      <c r="O20" s="81"/>
      <c r="P20" s="81"/>
      <c r="Q20" s="81"/>
      <c r="R20" s="81"/>
      <c r="S20" s="81"/>
    </row>
    <row r="21" spans="2:19" x14ac:dyDescent="0.4">
      <c r="M21" s="81"/>
      <c r="N21" s="81"/>
      <c r="O21" s="81"/>
      <c r="P21" s="81"/>
      <c r="Q21" s="81"/>
      <c r="R21" s="81"/>
      <c r="S21" s="81"/>
    </row>
    <row r="26" spans="2:19" x14ac:dyDescent="0.4">
      <c r="M26" s="383"/>
    </row>
    <row r="27" spans="2:19" x14ac:dyDescent="0.4">
      <c r="C27" s="1"/>
      <c r="D27" s="1"/>
      <c r="E27" s="1"/>
      <c r="F27" s="383"/>
      <c r="K27" s="1"/>
      <c r="L27" s="1"/>
    </row>
    <row r="28" spans="2:19" x14ac:dyDescent="0.4">
      <c r="C28" s="1"/>
      <c r="D28" s="1"/>
      <c r="E28" s="1"/>
      <c r="K28" s="1"/>
      <c r="L28" s="1"/>
    </row>
    <row r="29" spans="2:19" x14ac:dyDescent="0.4">
      <c r="C29" s="1"/>
      <c r="D29" s="1"/>
      <c r="E29" s="1"/>
      <c r="K29" s="1"/>
      <c r="L29" s="1"/>
    </row>
    <row r="30" spans="2:19" x14ac:dyDescent="0.4">
      <c r="C30" s="1"/>
      <c r="D30" s="1"/>
      <c r="E30" s="1"/>
      <c r="K30" s="1"/>
      <c r="L30" s="1"/>
    </row>
    <row r="31" spans="2:19" x14ac:dyDescent="0.4">
      <c r="C31" s="1"/>
      <c r="D31" s="1"/>
      <c r="E31" s="1"/>
      <c r="K31" s="1"/>
      <c r="L31" s="1"/>
    </row>
    <row r="32" spans="2:19" x14ac:dyDescent="0.4">
      <c r="C32" s="1"/>
      <c r="D32" s="1"/>
      <c r="E32" s="1"/>
      <c r="K32" s="1"/>
      <c r="L32" s="1"/>
    </row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</sheetData>
  <mergeCells count="8">
    <mergeCell ref="O4:Q4"/>
    <mergeCell ref="G12:I12"/>
    <mergeCell ref="K12:M12"/>
    <mergeCell ref="O12:Q12"/>
    <mergeCell ref="C12:E12"/>
    <mergeCell ref="C4:E4"/>
    <mergeCell ref="G4:I4"/>
    <mergeCell ref="K4:M4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B1:Q253"/>
  <sheetViews>
    <sheetView showGridLines="0" zoomScale="85" zoomScaleNormal="85" zoomScaleSheetLayoutView="90" workbookViewId="0">
      <selection activeCell="L24" sqref="L24"/>
    </sheetView>
  </sheetViews>
  <sheetFormatPr baseColWidth="10" defaultColWidth="11.453125" defaultRowHeight="15" x14ac:dyDescent="0.4"/>
  <cols>
    <col min="1" max="1" width="0.81640625" style="1" customWidth="1"/>
    <col min="2" max="2" width="27.81640625" style="1" customWidth="1"/>
    <col min="3" max="4" width="10.81640625" style="81" bestFit="1" customWidth="1"/>
    <col min="5" max="5" width="9.1796875" style="81" bestFit="1" customWidth="1"/>
    <col min="6" max="6" width="0.81640625" style="1" customWidth="1"/>
    <col min="7" max="8" width="10.81640625" style="1" bestFit="1" customWidth="1"/>
    <col min="9" max="9" width="9.453125" style="1" customWidth="1"/>
    <col min="10" max="10" width="0.81640625" style="1" customWidth="1"/>
    <col min="11" max="12" width="10.81640625" style="1" bestFit="1" customWidth="1"/>
    <col min="13" max="13" width="9.1796875" style="81" customWidth="1"/>
    <col min="14" max="14" width="0.81640625" style="1" customWidth="1"/>
    <col min="15" max="15" width="9.54296875" style="81" bestFit="1" customWidth="1"/>
    <col min="16" max="16" width="9.1796875" style="1" bestFit="1" customWidth="1"/>
    <col min="17" max="17" width="10.1796875" style="1" bestFit="1" customWidth="1"/>
    <col min="18" max="18" width="1.7265625" style="1" customWidth="1"/>
    <col min="19" max="16384" width="11.453125" style="1"/>
  </cols>
  <sheetData>
    <row r="1" spans="2:17" s="14" customFormat="1" ht="6.75" customHeight="1" x14ac:dyDescent="0.4">
      <c r="F1" s="1"/>
      <c r="J1" s="1"/>
      <c r="N1" s="1"/>
    </row>
    <row r="2" spans="2:17" s="41" customFormat="1" x14ac:dyDescent="0.4">
      <c r="B2" s="71" t="s">
        <v>66</v>
      </c>
      <c r="F2" s="1"/>
      <c r="J2" s="1"/>
      <c r="N2" s="1"/>
    </row>
    <row r="3" spans="2:17" s="14" customFormat="1" ht="6.75" customHeight="1" x14ac:dyDescent="0.4">
      <c r="F3" s="1"/>
      <c r="J3" s="1"/>
      <c r="N3" s="1"/>
    </row>
    <row r="4" spans="2:17" ht="15" customHeight="1" x14ac:dyDescent="0.4">
      <c r="B4" s="533"/>
      <c r="C4" s="529" t="s">
        <v>240</v>
      </c>
      <c r="D4" s="529"/>
      <c r="E4" s="529"/>
      <c r="G4" s="529" t="s">
        <v>30</v>
      </c>
      <c r="H4" s="529"/>
      <c r="I4" s="529"/>
      <c r="K4" s="529" t="s">
        <v>31</v>
      </c>
      <c r="L4" s="529"/>
      <c r="M4" s="529"/>
      <c r="O4" s="529" t="s">
        <v>32</v>
      </c>
      <c r="P4" s="529"/>
      <c r="Q4" s="529"/>
    </row>
    <row r="5" spans="2:17" ht="15" customHeight="1" x14ac:dyDescent="0.4">
      <c r="B5" s="534"/>
      <c r="C5" s="70" t="str">
        <f>'SC CHILE'!C5</f>
        <v>2T26</v>
      </c>
      <c r="D5" s="70" t="str">
        <f>'SC CHILE'!D5</f>
        <v>2T25</v>
      </c>
      <c r="E5" s="70" t="s">
        <v>33</v>
      </c>
      <c r="G5" s="70" t="str">
        <f>C5</f>
        <v>2T26</v>
      </c>
      <c r="H5" s="70" t="str">
        <f>D5</f>
        <v>2T25</v>
      </c>
      <c r="I5" s="70" t="s">
        <v>33</v>
      </c>
      <c r="K5" s="70" t="str">
        <f>C5</f>
        <v>2T26</v>
      </c>
      <c r="L5" s="70" t="str">
        <f>D5</f>
        <v>2T25</v>
      </c>
      <c r="M5" s="70" t="s">
        <v>33</v>
      </c>
      <c r="O5" s="70" t="str">
        <f>C5</f>
        <v>2T26</v>
      </c>
      <c r="P5" s="70" t="str">
        <f>D5</f>
        <v>2T25</v>
      </c>
      <c r="Q5" s="70" t="s">
        <v>33</v>
      </c>
    </row>
    <row r="6" spans="2:17" s="80" customFormat="1" ht="15" customHeight="1" x14ac:dyDescent="0.4">
      <c r="B6" s="72" t="s">
        <v>41</v>
      </c>
      <c r="C6" s="86">
        <v>75444.489999999991</v>
      </c>
      <c r="D6" s="86">
        <v>75470.069999999992</v>
      </c>
      <c r="E6" s="385">
        <v>-3.3894231183306811E-4</v>
      </c>
      <c r="F6" s="136">
        <v>0</v>
      </c>
      <c r="G6" s="86">
        <v>18901</v>
      </c>
      <c r="H6" s="86">
        <v>18901</v>
      </c>
      <c r="I6" s="385">
        <v>0</v>
      </c>
      <c r="J6" s="136">
        <v>0</v>
      </c>
      <c r="K6" s="86">
        <v>94345.489999999991</v>
      </c>
      <c r="L6" s="86">
        <v>94371.069999999992</v>
      </c>
      <c r="M6" s="385">
        <v>-2.7105764510249042E-4</v>
      </c>
      <c r="N6" s="136">
        <v>0</v>
      </c>
      <c r="O6" s="86">
        <v>3941.48</v>
      </c>
      <c r="P6" s="86">
        <v>3820.4659999999999</v>
      </c>
      <c r="Q6" s="385">
        <v>3.1675193549687508E-2</v>
      </c>
    </row>
    <row r="7" spans="2:17" s="80" customFormat="1" ht="15" customHeight="1" x14ac:dyDescent="0.4">
      <c r="B7" s="72" t="s">
        <v>42</v>
      </c>
      <c r="C7" s="86">
        <v>21984.82</v>
      </c>
      <c r="D7" s="86">
        <v>21984.390000000003</v>
      </c>
      <c r="E7" s="385">
        <v>1.9559332780971772E-5</v>
      </c>
      <c r="F7" s="136">
        <v>0</v>
      </c>
      <c r="G7" s="86">
        <v>18778</v>
      </c>
      <c r="H7" s="86">
        <v>18778</v>
      </c>
      <c r="I7" s="385">
        <v>0</v>
      </c>
      <c r="J7" s="136">
        <v>0</v>
      </c>
      <c r="K7" s="86">
        <v>40762.82</v>
      </c>
      <c r="L7" s="86">
        <v>40762.39</v>
      </c>
      <c r="M7" s="385">
        <v>1.054893984386851E-5</v>
      </c>
      <c r="N7" s="136">
        <v>0</v>
      </c>
      <c r="O7" s="86">
        <v>1200.0229999999999</v>
      </c>
      <c r="P7" s="86">
        <v>1166.1020000000001</v>
      </c>
      <c r="Q7" s="385">
        <v>2.9089222040610263E-2</v>
      </c>
    </row>
    <row r="8" spans="2:17" s="80" customFormat="1" ht="15" customHeight="1" x14ac:dyDescent="0.4">
      <c r="B8" s="34" t="s">
        <v>43</v>
      </c>
      <c r="C8" s="86">
        <v>31052.62</v>
      </c>
      <c r="D8" s="86">
        <v>31179.630000000005</v>
      </c>
      <c r="E8" s="385">
        <v>-4.0734928541488191E-3</v>
      </c>
      <c r="F8" s="136">
        <v>0</v>
      </c>
      <c r="G8" s="86">
        <v>35472</v>
      </c>
      <c r="H8" s="86">
        <v>35472</v>
      </c>
      <c r="I8" s="385">
        <v>0</v>
      </c>
      <c r="J8" s="136">
        <v>0</v>
      </c>
      <c r="K8" s="86">
        <v>66524.62</v>
      </c>
      <c r="L8" s="86">
        <v>66651.63</v>
      </c>
      <c r="M8" s="385">
        <v>-1.9055798035247928E-3</v>
      </c>
      <c r="N8" s="136">
        <v>0</v>
      </c>
      <c r="O8" s="86">
        <v>1518.529</v>
      </c>
      <c r="P8" s="86">
        <v>1525.615</v>
      </c>
      <c r="Q8" s="385">
        <v>-4.6446842748661954E-3</v>
      </c>
    </row>
    <row r="9" spans="2:17" s="80" customFormat="1" ht="15" customHeight="1" x14ac:dyDescent="0.4">
      <c r="B9" s="72" t="s">
        <v>44</v>
      </c>
      <c r="C9" s="86">
        <v>44611.519999999997</v>
      </c>
      <c r="D9" s="86">
        <v>44776.790000000008</v>
      </c>
      <c r="E9" s="385">
        <v>-3.6909747215021493E-3</v>
      </c>
      <c r="F9" s="136">
        <v>0</v>
      </c>
      <c r="G9" s="86">
        <v>23096.3</v>
      </c>
      <c r="H9" s="86">
        <v>22756.3</v>
      </c>
      <c r="I9" s="385">
        <v>1.4940917460219749E-2</v>
      </c>
      <c r="J9" s="136">
        <v>0</v>
      </c>
      <c r="K9" s="86">
        <v>67707.819999999992</v>
      </c>
      <c r="L9" s="86">
        <v>67533.090000000011</v>
      </c>
      <c r="M9" s="385">
        <v>2.5873242287592912E-3</v>
      </c>
      <c r="N9" s="136">
        <v>0</v>
      </c>
      <c r="O9" s="86">
        <v>809.29600000000005</v>
      </c>
      <c r="P9" s="86">
        <v>740.86099999999999</v>
      </c>
      <c r="Q9" s="385">
        <v>9.2372253364666257E-2</v>
      </c>
    </row>
    <row r="10" spans="2:17" s="80" customFormat="1" ht="15" customHeight="1" x14ac:dyDescent="0.4">
      <c r="B10" s="72" t="s">
        <v>45</v>
      </c>
      <c r="C10" s="86">
        <v>11665.940000000002</v>
      </c>
      <c r="D10" s="86">
        <v>11665.640000000003</v>
      </c>
      <c r="E10" s="385">
        <v>2.5716548770482461E-5</v>
      </c>
      <c r="F10" s="136">
        <v>0</v>
      </c>
      <c r="G10" s="86">
        <v>26817</v>
      </c>
      <c r="H10" s="86">
        <v>26817</v>
      </c>
      <c r="I10" s="385">
        <v>0</v>
      </c>
      <c r="J10" s="136">
        <v>0</v>
      </c>
      <c r="K10" s="86">
        <v>38482.94</v>
      </c>
      <c r="L10" s="86">
        <v>38482.639999999999</v>
      </c>
      <c r="M10" s="385">
        <v>7.7957229547287454E-6</v>
      </c>
      <c r="N10" s="136">
        <v>0</v>
      </c>
      <c r="O10" s="86">
        <v>910.61</v>
      </c>
      <c r="P10" s="86">
        <v>920.26400000000001</v>
      </c>
      <c r="Q10" s="385">
        <v>-1.0490467952674498E-2</v>
      </c>
    </row>
    <row r="11" spans="2:17" s="80" customFormat="1" ht="15" customHeight="1" x14ac:dyDescent="0.4">
      <c r="B11" s="72" t="s">
        <v>46</v>
      </c>
      <c r="C11" s="86">
        <v>8462.23</v>
      </c>
      <c r="D11" s="86">
        <v>8464.56</v>
      </c>
      <c r="E11" s="385">
        <v>-2.7526534161259608E-4</v>
      </c>
      <c r="F11" s="136">
        <v>0</v>
      </c>
      <c r="G11" s="86">
        <v>25813</v>
      </c>
      <c r="H11" s="86">
        <v>25813</v>
      </c>
      <c r="I11" s="385">
        <v>0</v>
      </c>
      <c r="J11" s="136">
        <v>0</v>
      </c>
      <c r="K11" s="86">
        <v>34275.229999999996</v>
      </c>
      <c r="L11" s="86">
        <v>34277.56</v>
      </c>
      <c r="M11" s="385">
        <v>-6.7974499935230526E-5</v>
      </c>
      <c r="N11" s="136">
        <v>0</v>
      </c>
      <c r="O11" s="86">
        <v>821.78800000000001</v>
      </c>
      <c r="P11" s="86">
        <v>881.25599999999997</v>
      </c>
      <c r="Q11" s="385">
        <v>-6.748095899488904E-2</v>
      </c>
    </row>
    <row r="12" spans="2:17" s="80" customFormat="1" ht="15" customHeight="1" x14ac:dyDescent="0.4">
      <c r="B12" s="72" t="s">
        <v>47</v>
      </c>
      <c r="C12" s="86">
        <v>11195.609999999999</v>
      </c>
      <c r="D12" s="86">
        <v>11134.86</v>
      </c>
      <c r="E12" s="385">
        <v>5.4558386903829081E-3</v>
      </c>
      <c r="F12" s="136">
        <v>0</v>
      </c>
      <c r="G12" s="86">
        <v>21985.399999999998</v>
      </c>
      <c r="H12" s="86">
        <v>21985.4</v>
      </c>
      <c r="I12" s="385">
        <v>-1.1102230246251565E-16</v>
      </c>
      <c r="J12" s="136">
        <v>0</v>
      </c>
      <c r="K12" s="86">
        <v>33181.009999999995</v>
      </c>
      <c r="L12" s="86">
        <v>33120.26</v>
      </c>
      <c r="M12" s="385">
        <v>1.8342247313274385E-3</v>
      </c>
      <c r="N12" s="136">
        <v>0</v>
      </c>
      <c r="O12" s="86">
        <v>847.65800000000002</v>
      </c>
      <c r="P12" s="86">
        <v>789.255</v>
      </c>
      <c r="Q12" s="385">
        <v>7.3997630677030912E-2</v>
      </c>
    </row>
    <row r="13" spans="2:17" s="80" customFormat="1" ht="15" customHeight="1" x14ac:dyDescent="0.4">
      <c r="B13" s="72" t="s">
        <v>48</v>
      </c>
      <c r="C13" s="86">
        <v>5789.2099999999991</v>
      </c>
      <c r="D13" s="86">
        <v>5789.21</v>
      </c>
      <c r="E13" s="385">
        <v>-1.1102230246251565E-16</v>
      </c>
      <c r="F13" s="136">
        <v>0</v>
      </c>
      <c r="G13" s="86">
        <v>27822</v>
      </c>
      <c r="H13" s="86">
        <v>27822</v>
      </c>
      <c r="I13" s="385">
        <v>0</v>
      </c>
      <c r="J13" s="136">
        <v>0</v>
      </c>
      <c r="K13" s="86">
        <v>33611.21</v>
      </c>
      <c r="L13" s="86">
        <v>33611.21</v>
      </c>
      <c r="M13" s="385">
        <v>0</v>
      </c>
      <c r="N13" s="136">
        <v>0</v>
      </c>
      <c r="O13" s="86">
        <v>226.858</v>
      </c>
      <c r="P13" s="86">
        <v>0</v>
      </c>
      <c r="Q13" s="385" t="s">
        <v>321</v>
      </c>
    </row>
    <row r="14" spans="2:17" s="80" customFormat="1" ht="15" customHeight="1" x14ac:dyDescent="0.4">
      <c r="B14" s="72" t="s">
        <v>49</v>
      </c>
      <c r="C14" s="86">
        <v>6182.26</v>
      </c>
      <c r="D14" s="86">
        <v>6294.26</v>
      </c>
      <c r="E14" s="385">
        <v>-1.7793990079850497E-2</v>
      </c>
      <c r="F14" s="136">
        <v>0</v>
      </c>
      <c r="G14" s="86">
        <v>25540</v>
      </c>
      <c r="H14" s="86">
        <v>25540</v>
      </c>
      <c r="I14" s="385">
        <v>0</v>
      </c>
      <c r="J14" s="136">
        <v>0</v>
      </c>
      <c r="K14" s="86">
        <v>31722.260000000002</v>
      </c>
      <c r="L14" s="86">
        <v>31834.260000000002</v>
      </c>
      <c r="M14" s="385">
        <v>-3.5182221920659895E-3</v>
      </c>
      <c r="N14" s="136">
        <v>0</v>
      </c>
      <c r="O14" s="86">
        <v>473.69799999999998</v>
      </c>
      <c r="P14" s="86">
        <v>0</v>
      </c>
      <c r="Q14" s="385" t="s">
        <v>321</v>
      </c>
    </row>
    <row r="15" spans="2:17" s="80" customFormat="1" ht="15" customHeight="1" x14ac:dyDescent="0.4">
      <c r="B15" s="72" t="s">
        <v>50</v>
      </c>
      <c r="C15" s="86">
        <v>7614.91</v>
      </c>
      <c r="D15" s="86">
        <v>7599.91</v>
      </c>
      <c r="E15" s="385">
        <v>1.973707583379225E-3</v>
      </c>
      <c r="F15" s="136">
        <v>0</v>
      </c>
      <c r="G15" s="86">
        <v>13584</v>
      </c>
      <c r="H15" s="86">
        <v>13584</v>
      </c>
      <c r="I15" s="385">
        <v>0</v>
      </c>
      <c r="J15" s="136">
        <v>0</v>
      </c>
      <c r="K15" s="86">
        <v>21198.91</v>
      </c>
      <c r="L15" s="86">
        <v>21183.91</v>
      </c>
      <c r="M15" s="385">
        <v>7.0808457928683843E-4</v>
      </c>
      <c r="N15" s="136">
        <v>0</v>
      </c>
      <c r="O15" s="86">
        <v>387.142</v>
      </c>
      <c r="P15" s="86">
        <v>0</v>
      </c>
      <c r="Q15" s="385" t="s">
        <v>321</v>
      </c>
    </row>
    <row r="16" spans="2:17" s="80" customFormat="1" ht="15" customHeight="1" x14ac:dyDescent="0.4">
      <c r="B16" s="72" t="s">
        <v>51</v>
      </c>
      <c r="C16" s="86">
        <v>6320.45</v>
      </c>
      <c r="D16" s="86">
        <v>6319.45</v>
      </c>
      <c r="E16" s="385">
        <v>1.5824161912814105E-4</v>
      </c>
      <c r="F16" s="136">
        <v>0</v>
      </c>
      <c r="G16" s="86">
        <v>17632</v>
      </c>
      <c r="H16" s="86">
        <v>17632</v>
      </c>
      <c r="I16" s="385">
        <v>0</v>
      </c>
      <c r="J16" s="136">
        <v>0</v>
      </c>
      <c r="K16" s="86">
        <v>23952.45</v>
      </c>
      <c r="L16" s="86">
        <v>23951.45</v>
      </c>
      <c r="M16" s="385">
        <v>4.1751125714695192E-5</v>
      </c>
      <c r="N16" s="136">
        <v>0</v>
      </c>
      <c r="O16" s="86">
        <v>601.63199999999995</v>
      </c>
      <c r="P16" s="86">
        <v>523.62800000000004</v>
      </c>
      <c r="Q16" s="385">
        <v>0.1489683515778375</v>
      </c>
    </row>
    <row r="17" spans="2:17" s="80" customFormat="1" ht="15" customHeight="1" x14ac:dyDescent="0.4">
      <c r="B17" s="72" t="s">
        <v>52</v>
      </c>
      <c r="C17" s="86">
        <v>5452.0700000000006</v>
      </c>
      <c r="D17" s="86">
        <v>5452.0700000000006</v>
      </c>
      <c r="E17" s="385">
        <v>0</v>
      </c>
      <c r="F17" s="136">
        <v>0</v>
      </c>
      <c r="G17" s="86">
        <v>11763.7</v>
      </c>
      <c r="H17" s="86">
        <v>11763.7</v>
      </c>
      <c r="I17" s="385">
        <v>0</v>
      </c>
      <c r="J17" s="136">
        <v>0</v>
      </c>
      <c r="K17" s="86">
        <v>17215.77</v>
      </c>
      <c r="L17" s="86">
        <v>17215.77</v>
      </c>
      <c r="M17" s="385">
        <v>0</v>
      </c>
      <c r="N17" s="136">
        <v>0</v>
      </c>
      <c r="O17" s="86">
        <v>467.22899999999998</v>
      </c>
      <c r="P17" s="86">
        <v>0</v>
      </c>
      <c r="Q17" s="385" t="s">
        <v>321</v>
      </c>
    </row>
    <row r="18" spans="2:17" s="80" customFormat="1" ht="15" customHeight="1" x14ac:dyDescent="0.4">
      <c r="B18" s="34" t="s">
        <v>96</v>
      </c>
      <c r="C18" s="86">
        <v>46833.43</v>
      </c>
      <c r="D18" s="86">
        <v>46683.930000000008</v>
      </c>
      <c r="E18" s="385">
        <v>3.2023867742068113E-3</v>
      </c>
      <c r="F18" s="136">
        <v>0</v>
      </c>
      <c r="G18" s="86">
        <v>107870.83</v>
      </c>
      <c r="H18" s="86">
        <v>109205.83</v>
      </c>
      <c r="I18" s="385">
        <v>-1.2224622073748304E-2</v>
      </c>
      <c r="J18" s="136">
        <v>0</v>
      </c>
      <c r="K18" s="86">
        <v>154704.26</v>
      </c>
      <c r="L18" s="86">
        <v>155889.76</v>
      </c>
      <c r="M18" s="385">
        <v>-7.6047329856688828E-3</v>
      </c>
      <c r="N18" s="136">
        <v>0</v>
      </c>
      <c r="O18" s="86">
        <v>3361.7449999999999</v>
      </c>
      <c r="P18" s="86">
        <v>1273.9349999999999</v>
      </c>
      <c r="Q18" s="385">
        <v>1.638866975159643</v>
      </c>
    </row>
    <row r="19" spans="2:17" s="80" customFormat="1" ht="15" customHeight="1" x14ac:dyDescent="0.4">
      <c r="B19" s="34" t="s">
        <v>36</v>
      </c>
      <c r="C19" s="86">
        <v>7921</v>
      </c>
      <c r="D19" s="86">
        <v>7412</v>
      </c>
      <c r="E19" s="385">
        <v>6.8672423097679403E-2</v>
      </c>
      <c r="F19" s="136">
        <v>0</v>
      </c>
      <c r="G19" s="86">
        <v>0</v>
      </c>
      <c r="H19" s="86">
        <v>0</v>
      </c>
      <c r="I19" s="385" t="s">
        <v>321</v>
      </c>
      <c r="J19" s="136">
        <v>0</v>
      </c>
      <c r="K19" s="86">
        <v>7921</v>
      </c>
      <c r="L19" s="86">
        <v>7412</v>
      </c>
      <c r="M19" s="385">
        <v>6.8672423097679403E-2</v>
      </c>
      <c r="N19" s="136">
        <v>0</v>
      </c>
      <c r="O19" s="86">
        <v>0</v>
      </c>
      <c r="P19" s="86">
        <v>0</v>
      </c>
      <c r="Q19" s="385" t="s">
        <v>321</v>
      </c>
    </row>
    <row r="20" spans="2:17" s="80" customFormat="1" ht="15" customHeight="1" x14ac:dyDescent="0.4">
      <c r="B20" s="75" t="s">
        <v>53</v>
      </c>
      <c r="C20" s="76">
        <v>290530.56</v>
      </c>
      <c r="D20" s="76">
        <v>290226.77</v>
      </c>
      <c r="E20" s="386">
        <v>1.0467332148580422E-3</v>
      </c>
      <c r="F20" s="136">
        <v>0</v>
      </c>
      <c r="G20" s="76">
        <v>375075.23</v>
      </c>
      <c r="H20" s="76">
        <v>376070.23</v>
      </c>
      <c r="I20" s="386">
        <v>-2.6457824114395345E-3</v>
      </c>
      <c r="J20" s="136">
        <v>0</v>
      </c>
      <c r="K20" s="76">
        <v>665605.79000000015</v>
      </c>
      <c r="L20" s="76">
        <v>666297.00000000012</v>
      </c>
      <c r="M20" s="386">
        <v>-1.0373902328840723E-3</v>
      </c>
      <c r="N20" s="136">
        <v>0</v>
      </c>
      <c r="O20" s="76">
        <v>15567.688000000002</v>
      </c>
      <c r="P20" s="76">
        <v>11641.382</v>
      </c>
      <c r="Q20" s="386">
        <v>0.33727146828443577</v>
      </c>
    </row>
    <row r="21" spans="2:17" ht="10" customHeight="1" x14ac:dyDescent="0.4">
      <c r="B21" s="114"/>
    </row>
    <row r="22" spans="2:17" s="80" customFormat="1" ht="16.5" customHeight="1" x14ac:dyDescent="0.4">
      <c r="B22" s="533"/>
      <c r="C22" s="529" t="s">
        <v>246</v>
      </c>
      <c r="D22" s="529"/>
      <c r="E22" s="529"/>
      <c r="F22" s="1"/>
      <c r="G22" s="529" t="s">
        <v>54</v>
      </c>
      <c r="H22" s="529"/>
      <c r="I22" s="529"/>
      <c r="J22" s="1"/>
      <c r="K22" s="529" t="s">
        <v>55</v>
      </c>
      <c r="L22" s="529"/>
      <c r="M22" s="529"/>
      <c r="N22" s="1"/>
      <c r="O22" s="529" t="s">
        <v>247</v>
      </c>
      <c r="P22" s="529"/>
      <c r="Q22" s="529"/>
    </row>
    <row r="23" spans="2:17" ht="13.5" customHeight="1" x14ac:dyDescent="0.4">
      <c r="B23" s="535"/>
      <c r="C23" s="70" t="str">
        <f>C5</f>
        <v>2T26</v>
      </c>
      <c r="D23" s="70" t="str">
        <f>D5</f>
        <v>2T25</v>
      </c>
      <c r="E23" s="70" t="s">
        <v>33</v>
      </c>
      <c r="G23" s="70" t="str">
        <f>G5</f>
        <v>2T26</v>
      </c>
      <c r="H23" s="70" t="str">
        <f>H5</f>
        <v>2T25</v>
      </c>
      <c r="I23" s="70" t="s">
        <v>33</v>
      </c>
      <c r="K23" s="70" t="str">
        <f>K5</f>
        <v>2T26</v>
      </c>
      <c r="L23" s="70" t="str">
        <f>L5</f>
        <v>2T25</v>
      </c>
      <c r="M23" s="70" t="s">
        <v>33</v>
      </c>
      <c r="O23" s="70" t="str">
        <f>O5</f>
        <v>2T26</v>
      </c>
      <c r="P23" s="70" t="str">
        <f>P5</f>
        <v>2T25</v>
      </c>
      <c r="Q23" s="70" t="s">
        <v>33</v>
      </c>
    </row>
    <row r="24" spans="2:17" s="80" customFormat="1" ht="15" customHeight="1" x14ac:dyDescent="0.4">
      <c r="B24" s="72" t="s">
        <v>41</v>
      </c>
      <c r="C24" s="86">
        <v>170952.15738814647</v>
      </c>
      <c r="D24" s="86">
        <v>156249.71363085121</v>
      </c>
      <c r="E24" s="385">
        <v>9.4095812501971077E-2</v>
      </c>
      <c r="F24" s="136">
        <v>0</v>
      </c>
      <c r="G24" s="86">
        <v>30578.159575549998</v>
      </c>
      <c r="H24" s="86">
        <v>23002.978652740003</v>
      </c>
      <c r="I24" s="385">
        <v>0.32931304406995476</v>
      </c>
      <c r="J24" s="136">
        <v>0</v>
      </c>
      <c r="K24" s="86">
        <v>201530.31696369647</v>
      </c>
      <c r="L24" s="86">
        <v>179252.69228359123</v>
      </c>
      <c r="M24" s="385">
        <v>0.12428055833527107</v>
      </c>
      <c r="N24" s="136">
        <v>0</v>
      </c>
      <c r="O24" s="86">
        <v>18170.210341041897</v>
      </c>
      <c r="P24" s="86">
        <v>12984.092861767986</v>
      </c>
      <c r="Q24" s="385">
        <v>0.39942085554121198</v>
      </c>
    </row>
    <row r="25" spans="2:17" s="80" customFormat="1" ht="15" customHeight="1" x14ac:dyDescent="0.4">
      <c r="B25" s="72" t="s">
        <v>42</v>
      </c>
      <c r="C25" s="86">
        <v>35776.736177515617</v>
      </c>
      <c r="D25" s="86">
        <v>32728.775446727275</v>
      </c>
      <c r="E25" s="385">
        <v>9.3127857342219178E-2</v>
      </c>
      <c r="F25" s="136">
        <v>0</v>
      </c>
      <c r="G25" s="86">
        <v>12552.218127730001</v>
      </c>
      <c r="H25" s="86">
        <v>9053.6424237600004</v>
      </c>
      <c r="I25" s="385">
        <v>0.38642742227023286</v>
      </c>
      <c r="J25" s="136">
        <v>0</v>
      </c>
      <c r="K25" s="86">
        <v>48328.954305245621</v>
      </c>
      <c r="L25" s="86">
        <v>41782.417870487276</v>
      </c>
      <c r="M25" s="385">
        <v>0.15668160839926992</v>
      </c>
      <c r="N25" s="136">
        <v>0</v>
      </c>
      <c r="O25" s="86">
        <v>3077.1266396636529</v>
      </c>
      <c r="P25" s="86">
        <v>2505.5591313241471</v>
      </c>
      <c r="Q25" s="385">
        <v>0.22811974428934811</v>
      </c>
    </row>
    <row r="26" spans="2:17" s="80" customFormat="1" ht="15" customHeight="1" x14ac:dyDescent="0.4">
      <c r="B26" s="34" t="s">
        <v>43</v>
      </c>
      <c r="C26" s="86">
        <v>39521.361372556785</v>
      </c>
      <c r="D26" s="86">
        <v>32396.132516090904</v>
      </c>
      <c r="E26" s="385">
        <v>0.21994072449626012</v>
      </c>
      <c r="F26" s="136">
        <v>0</v>
      </c>
      <c r="G26" s="86">
        <v>37293.018294649999</v>
      </c>
      <c r="H26" s="86">
        <v>27734.188733889998</v>
      </c>
      <c r="I26" s="385">
        <v>0.34465870454972136</v>
      </c>
      <c r="J26" s="136">
        <v>0</v>
      </c>
      <c r="K26" s="86">
        <v>76814.379667206784</v>
      </c>
      <c r="L26" s="86">
        <v>60130.321249980901</v>
      </c>
      <c r="M26" s="385">
        <v>0.27746498056887026</v>
      </c>
      <c r="N26" s="136">
        <v>0</v>
      </c>
      <c r="O26" s="86">
        <v>3738.6275073989359</v>
      </c>
      <c r="P26" s="86">
        <v>3073.7302926831208</v>
      </c>
      <c r="Q26" s="385">
        <v>0.21631605619353578</v>
      </c>
    </row>
    <row r="27" spans="2:17" s="80" customFormat="1" ht="15" customHeight="1" x14ac:dyDescent="0.4">
      <c r="B27" s="72" t="s">
        <v>44</v>
      </c>
      <c r="C27" s="86">
        <v>20083.448479090912</v>
      </c>
      <c r="D27" s="86">
        <v>18929.438401289255</v>
      </c>
      <c r="E27" s="385">
        <v>6.0963777864802227E-2</v>
      </c>
      <c r="F27" s="136">
        <v>0</v>
      </c>
      <c r="G27" s="86">
        <v>14336.11922644</v>
      </c>
      <c r="H27" s="86">
        <v>10202.834035959999</v>
      </c>
      <c r="I27" s="385">
        <v>0.40511147940975945</v>
      </c>
      <c r="J27" s="136">
        <v>0</v>
      </c>
      <c r="K27" s="86">
        <v>34419.567705530913</v>
      </c>
      <c r="L27" s="86">
        <v>29132.272437249256</v>
      </c>
      <c r="M27" s="385">
        <v>0.18149271670002598</v>
      </c>
      <c r="N27" s="136">
        <v>0</v>
      </c>
      <c r="O27" s="86">
        <v>1060.7223516295687</v>
      </c>
      <c r="P27" s="86">
        <v>855.33006094105872</v>
      </c>
      <c r="Q27" s="385">
        <v>0.24013220167023186</v>
      </c>
    </row>
    <row r="28" spans="2:17" s="80" customFormat="1" ht="15" customHeight="1" x14ac:dyDescent="0.4">
      <c r="B28" s="72" t="s">
        <v>45</v>
      </c>
      <c r="C28" s="86">
        <v>26402.576110607253</v>
      </c>
      <c r="D28" s="86">
        <v>22362.695446066129</v>
      </c>
      <c r="E28" s="385">
        <v>0.18065267106482863</v>
      </c>
      <c r="F28" s="136">
        <v>0</v>
      </c>
      <c r="G28" s="86">
        <v>39795.797883950007</v>
      </c>
      <c r="H28" s="86">
        <v>25546.735080709994</v>
      </c>
      <c r="I28" s="385">
        <v>0.5577645346155915</v>
      </c>
      <c r="J28" s="136">
        <v>0</v>
      </c>
      <c r="K28" s="86">
        <v>66198.37399455726</v>
      </c>
      <c r="L28" s="86">
        <v>47909.430526776123</v>
      </c>
      <c r="M28" s="385">
        <v>0.38173994695177238</v>
      </c>
      <c r="N28" s="136">
        <v>0</v>
      </c>
      <c r="O28" s="86">
        <v>2342.0042793136267</v>
      </c>
      <c r="P28" s="86">
        <v>1674.5484378933402</v>
      </c>
      <c r="Q28" s="385">
        <v>0.39858855457174891</v>
      </c>
    </row>
    <row r="29" spans="2:17" s="80" customFormat="1" ht="15" customHeight="1" x14ac:dyDescent="0.4">
      <c r="B29" s="72" t="s">
        <v>46</v>
      </c>
      <c r="C29" s="86">
        <v>10258.027888720582</v>
      </c>
      <c r="D29" s="86">
        <v>10321.926254867771</v>
      </c>
      <c r="E29" s="385">
        <v>-6.1905466643935592E-3</v>
      </c>
      <c r="F29" s="136">
        <v>0</v>
      </c>
      <c r="G29" s="86">
        <v>17531.135425369994</v>
      </c>
      <c r="H29" s="86">
        <v>13286.924246479999</v>
      </c>
      <c r="I29" s="385">
        <v>0.31942766438322856</v>
      </c>
      <c r="J29" s="136">
        <v>0</v>
      </c>
      <c r="K29" s="86">
        <v>27789.163314090576</v>
      </c>
      <c r="L29" s="86">
        <v>23608.85050134777</v>
      </c>
      <c r="M29" s="385">
        <v>0.17706549552271356</v>
      </c>
      <c r="N29" s="136">
        <v>0</v>
      </c>
      <c r="O29" s="86">
        <v>842.76163916878761</v>
      </c>
      <c r="P29" s="86">
        <v>767.32613879910332</v>
      </c>
      <c r="Q29" s="385">
        <v>9.8309566891262135E-2</v>
      </c>
    </row>
    <row r="30" spans="2:17" s="80" customFormat="1" ht="15" customHeight="1" x14ac:dyDescent="0.4">
      <c r="B30" s="72" t="s">
        <v>47</v>
      </c>
      <c r="C30" s="86">
        <v>19610.528024305786</v>
      </c>
      <c r="D30" s="86">
        <v>16445.431436198349</v>
      </c>
      <c r="E30" s="385">
        <v>0.19246053838032395</v>
      </c>
      <c r="F30" s="136">
        <v>0</v>
      </c>
      <c r="G30" s="86">
        <v>16558.64319332</v>
      </c>
      <c r="H30" s="86">
        <v>11313.754345219999</v>
      </c>
      <c r="I30" s="385">
        <v>0.46358518030895191</v>
      </c>
      <c r="J30" s="136">
        <v>0</v>
      </c>
      <c r="K30" s="86">
        <v>36169.171217625786</v>
      </c>
      <c r="L30" s="86">
        <v>27759.185781418346</v>
      </c>
      <c r="M30" s="385">
        <v>0.3029622519345283</v>
      </c>
      <c r="N30" s="136">
        <v>0</v>
      </c>
      <c r="O30" s="86">
        <v>1612.3021864010216</v>
      </c>
      <c r="P30" s="86">
        <v>1289.3424825519971</v>
      </c>
      <c r="Q30" s="385">
        <v>0.25048403214775794</v>
      </c>
    </row>
    <row r="31" spans="2:17" s="80" customFormat="1" ht="15" customHeight="1" x14ac:dyDescent="0.4">
      <c r="B31" s="72" t="s">
        <v>48</v>
      </c>
      <c r="C31" s="86">
        <v>3859.0503847603286</v>
      </c>
      <c r="D31" s="86">
        <v>4422.6212926198295</v>
      </c>
      <c r="E31" s="385">
        <v>-0.12742915808774991</v>
      </c>
      <c r="F31" s="136">
        <v>0</v>
      </c>
      <c r="G31" s="86">
        <v>21538.225618820001</v>
      </c>
      <c r="H31" s="86">
        <v>15407.383806110001</v>
      </c>
      <c r="I31" s="385">
        <v>0.39791582333911446</v>
      </c>
      <c r="J31" s="136">
        <v>0</v>
      </c>
      <c r="K31" s="86">
        <v>25397.276003580329</v>
      </c>
      <c r="L31" s="86">
        <v>19830.005098729831</v>
      </c>
      <c r="M31" s="385">
        <v>0.2807498473718042</v>
      </c>
      <c r="N31" s="136">
        <v>0</v>
      </c>
      <c r="O31" s="86">
        <v>421.81715974209709</v>
      </c>
      <c r="P31" s="86">
        <v>276.35162153880145</v>
      </c>
      <c r="Q31" s="385">
        <v>0.52637845000982342</v>
      </c>
    </row>
    <row r="32" spans="2:17" s="80" customFormat="1" ht="15" customHeight="1" x14ac:dyDescent="0.4">
      <c r="B32" s="72" t="s">
        <v>49</v>
      </c>
      <c r="C32" s="86">
        <v>6966.0716939717313</v>
      </c>
      <c r="D32" s="86">
        <v>7447.623822138843</v>
      </c>
      <c r="E32" s="385">
        <v>-6.4658492381912125E-2</v>
      </c>
      <c r="F32" s="136">
        <v>0</v>
      </c>
      <c r="G32" s="86">
        <v>22434.748384800005</v>
      </c>
      <c r="H32" s="86">
        <v>14508.493513850002</v>
      </c>
      <c r="I32" s="385">
        <v>0.54631825581225879</v>
      </c>
      <c r="J32" s="136">
        <v>0</v>
      </c>
      <c r="K32" s="86">
        <v>29400.820078771736</v>
      </c>
      <c r="L32" s="86">
        <v>21956.117335988845</v>
      </c>
      <c r="M32" s="385">
        <v>0.33907191462217612</v>
      </c>
      <c r="N32" s="136">
        <v>0</v>
      </c>
      <c r="O32" s="86">
        <v>449.9330109523458</v>
      </c>
      <c r="P32" s="86">
        <v>401.3340314441686</v>
      </c>
      <c r="Q32" s="385">
        <v>0.1210935921214995</v>
      </c>
    </row>
    <row r="33" spans="2:17" s="80" customFormat="1" ht="15" customHeight="1" x14ac:dyDescent="0.4">
      <c r="B33" s="72" t="s">
        <v>50</v>
      </c>
      <c r="C33" s="86">
        <v>6447.4239511465303</v>
      </c>
      <c r="D33" s="86">
        <v>7526.0421229421481</v>
      </c>
      <c r="E33" s="385">
        <v>-0.14331811517604887</v>
      </c>
      <c r="F33" s="136">
        <v>0</v>
      </c>
      <c r="G33" s="86">
        <v>7621.0612437900008</v>
      </c>
      <c r="H33" s="86">
        <v>5559.2165844400006</v>
      </c>
      <c r="I33" s="385">
        <v>0.37088762922477447</v>
      </c>
      <c r="J33" s="136">
        <v>0</v>
      </c>
      <c r="K33" s="86">
        <v>14068.485194936531</v>
      </c>
      <c r="L33" s="86">
        <v>13085.258707382149</v>
      </c>
      <c r="M33" s="385">
        <v>7.5140011331964462E-2</v>
      </c>
      <c r="N33" s="136">
        <v>0</v>
      </c>
      <c r="O33" s="86">
        <v>498.44824426779127</v>
      </c>
      <c r="P33" s="86">
        <v>445.60038928986376</v>
      </c>
      <c r="Q33" s="385">
        <v>0.1185992118681698</v>
      </c>
    </row>
    <row r="34" spans="2:17" s="80" customFormat="1" ht="15" customHeight="1" x14ac:dyDescent="0.4">
      <c r="B34" s="72" t="s">
        <v>51</v>
      </c>
      <c r="C34" s="86">
        <v>9659.7892560444634</v>
      </c>
      <c r="D34" s="86">
        <v>6556.0880502727287</v>
      </c>
      <c r="E34" s="385">
        <v>0.47340749269568194</v>
      </c>
      <c r="F34" s="136">
        <v>0</v>
      </c>
      <c r="G34" s="86">
        <v>16047.985493660002</v>
      </c>
      <c r="H34" s="86">
        <v>11151.793763150001</v>
      </c>
      <c r="I34" s="385">
        <v>0.43904970218235051</v>
      </c>
      <c r="J34" s="136">
        <v>0</v>
      </c>
      <c r="K34" s="86">
        <v>25707.774749704466</v>
      </c>
      <c r="L34" s="86">
        <v>17707.881813422729</v>
      </c>
      <c r="M34" s="385">
        <v>0.45177017898423899</v>
      </c>
      <c r="N34" s="136">
        <v>0</v>
      </c>
      <c r="O34" s="86">
        <v>795.66028649376358</v>
      </c>
      <c r="P34" s="86">
        <v>599.75145809961509</v>
      </c>
      <c r="Q34" s="385">
        <v>0.32665002435326995</v>
      </c>
    </row>
    <row r="35" spans="2:17" s="80" customFormat="1" ht="15" customHeight="1" x14ac:dyDescent="0.4">
      <c r="B35" s="72" t="s">
        <v>52</v>
      </c>
      <c r="C35" s="86">
        <v>5597.6823579752072</v>
      </c>
      <c r="D35" s="86">
        <v>4611.2078251590092</v>
      </c>
      <c r="E35" s="385">
        <v>0.21392974904187523</v>
      </c>
      <c r="F35" s="136">
        <v>0</v>
      </c>
      <c r="G35" s="86">
        <v>10976.737396090002</v>
      </c>
      <c r="H35" s="86">
        <v>7685.2774773800002</v>
      </c>
      <c r="I35" s="385">
        <v>0.42828120759435473</v>
      </c>
      <c r="J35" s="136">
        <v>0</v>
      </c>
      <c r="K35" s="86">
        <v>16574.419754065209</v>
      </c>
      <c r="L35" s="86">
        <v>12296.485302539009</v>
      </c>
      <c r="M35" s="385">
        <v>0.34789896025353539</v>
      </c>
      <c r="N35" s="136">
        <v>0</v>
      </c>
      <c r="O35" s="86">
        <v>481.62948853360894</v>
      </c>
      <c r="P35" s="86">
        <v>292.33862883284115</v>
      </c>
      <c r="Q35" s="385">
        <v>0.6475054646609979</v>
      </c>
    </row>
    <row r="36" spans="2:17" s="80" customFormat="1" x14ac:dyDescent="0.4">
      <c r="B36" s="34" t="s">
        <v>96</v>
      </c>
      <c r="C36" s="86">
        <v>64118.533831832472</v>
      </c>
      <c r="D36" s="86">
        <v>55786.052159330589</v>
      </c>
      <c r="E36" s="385">
        <v>0.14936496400038268</v>
      </c>
      <c r="F36" s="136">
        <v>0</v>
      </c>
      <c r="G36" s="86">
        <v>89514.876117599997</v>
      </c>
      <c r="H36" s="86">
        <v>67438.912584350008</v>
      </c>
      <c r="I36" s="385">
        <v>0.32734756073710747</v>
      </c>
      <c r="J36" s="136">
        <v>0</v>
      </c>
      <c r="K36" s="86">
        <v>153633.40994943248</v>
      </c>
      <c r="L36" s="86">
        <v>123224.96474368058</v>
      </c>
      <c r="M36" s="385">
        <v>0.24677179067573118</v>
      </c>
      <c r="N36" s="136">
        <v>0</v>
      </c>
      <c r="O36" s="86">
        <v>4867.5636193781966</v>
      </c>
      <c r="P36" s="86">
        <v>67438.912584350008</v>
      </c>
      <c r="Q36" s="385">
        <v>-0.92782262594625864</v>
      </c>
    </row>
    <row r="37" spans="2:17" s="80" customFormat="1" x14ac:dyDescent="0.4">
      <c r="B37" s="34" t="s">
        <v>36</v>
      </c>
      <c r="C37" s="86">
        <v>0</v>
      </c>
      <c r="D37" s="86">
        <v>0</v>
      </c>
      <c r="E37" s="385" t="s">
        <v>321</v>
      </c>
      <c r="F37" s="136">
        <v>0</v>
      </c>
      <c r="G37" s="86">
        <v>44329.895667240009</v>
      </c>
      <c r="H37" s="86">
        <v>32521.974756590003</v>
      </c>
      <c r="I37" s="385">
        <v>0.36307515146377578</v>
      </c>
      <c r="J37" s="136">
        <v>0</v>
      </c>
      <c r="K37" s="86">
        <v>44329.895667240009</v>
      </c>
      <c r="L37" s="86">
        <v>32521.974756590003</v>
      </c>
      <c r="M37" s="385">
        <v>0.36307515146377578</v>
      </c>
      <c r="N37" s="136">
        <v>0</v>
      </c>
      <c r="O37" s="86">
        <v>251.84970244473044</v>
      </c>
      <c r="P37" s="86">
        <v>151.91610022340913</v>
      </c>
      <c r="Q37" s="385">
        <v>0.65782100826942025</v>
      </c>
    </row>
    <row r="38" spans="2:17" s="80" customFormat="1" ht="15" customHeight="1" x14ac:dyDescent="0.4">
      <c r="B38" s="75" t="s">
        <v>53</v>
      </c>
      <c r="C38" s="76">
        <v>419253.38691667415</v>
      </c>
      <c r="D38" s="76">
        <v>375783.74840455409</v>
      </c>
      <c r="E38" s="386">
        <v>0.11567727102802317</v>
      </c>
      <c r="F38" s="136">
        <v>0</v>
      </c>
      <c r="G38" s="76">
        <v>381108.62164900999</v>
      </c>
      <c r="H38" s="76">
        <v>274414.11000463006</v>
      </c>
      <c r="I38" s="386">
        <v>0.388808402172103</v>
      </c>
      <c r="J38" s="136">
        <v>0</v>
      </c>
      <c r="K38" s="76">
        <v>800362.00856568408</v>
      </c>
      <c r="L38" s="76">
        <v>650197.85840918403</v>
      </c>
      <c r="M38" s="386">
        <v>0.23095146840978731</v>
      </c>
      <c r="N38" s="136">
        <v>0</v>
      </c>
      <c r="O38" s="76">
        <v>38610.656456430021</v>
      </c>
      <c r="P38" s="76">
        <v>29331.286715319999</v>
      </c>
      <c r="Q38" s="386">
        <v>0.31636422333505476</v>
      </c>
    </row>
    <row r="39" spans="2:17" x14ac:dyDescent="0.4">
      <c r="B39" s="387"/>
    </row>
    <row r="40" spans="2:17" x14ac:dyDescent="0.4">
      <c r="C40" s="1"/>
      <c r="D40" s="1"/>
      <c r="E40" s="1"/>
      <c r="M40" s="1"/>
      <c r="O40" s="1"/>
    </row>
    <row r="41" spans="2:17" x14ac:dyDescent="0.4">
      <c r="C41" s="1"/>
      <c r="D41" s="1"/>
      <c r="E41" s="1"/>
      <c r="M41" s="1"/>
      <c r="O41" s="1"/>
    </row>
    <row r="42" spans="2:17" x14ac:dyDescent="0.4">
      <c r="C42" s="1"/>
      <c r="D42" s="1"/>
      <c r="E42" s="1"/>
      <c r="M42" s="1"/>
      <c r="O42" s="1"/>
    </row>
    <row r="43" spans="2:17" x14ac:dyDescent="0.4">
      <c r="C43" s="1"/>
      <c r="D43" s="1"/>
      <c r="E43" s="1"/>
      <c r="M43" s="1"/>
      <c r="O43" s="1"/>
    </row>
    <row r="44" spans="2:17" x14ac:dyDescent="0.4">
      <c r="C44" s="1"/>
      <c r="D44" s="1"/>
      <c r="E44" s="1"/>
      <c r="M44" s="1"/>
      <c r="O44" s="1"/>
    </row>
    <row r="45" spans="2:17" x14ac:dyDescent="0.4">
      <c r="C45" s="1"/>
      <c r="D45" s="1"/>
      <c r="E45" s="1"/>
      <c r="M45" s="1"/>
      <c r="O45" s="1"/>
    </row>
    <row r="46" spans="2:17" x14ac:dyDescent="0.4">
      <c r="C46" s="1"/>
      <c r="D46" s="1"/>
      <c r="E46" s="1"/>
      <c r="M46" s="1"/>
      <c r="O46" s="1"/>
    </row>
    <row r="47" spans="2:17" x14ac:dyDescent="0.4">
      <c r="C47" s="1"/>
      <c r="D47" s="1"/>
      <c r="E47" s="1"/>
      <c r="M47" s="1"/>
      <c r="O47" s="1"/>
    </row>
    <row r="48" spans="2:17" x14ac:dyDescent="0.4">
      <c r="C48" s="1"/>
      <c r="D48" s="1"/>
      <c r="E48" s="1"/>
      <c r="M48" s="1"/>
      <c r="O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  <row r="177" s="1" customFormat="1" x14ac:dyDescent="0.4"/>
    <row r="178" s="1" customFormat="1" x14ac:dyDescent="0.4"/>
    <row r="179" s="1" customFormat="1" x14ac:dyDescent="0.4"/>
    <row r="180" s="1" customFormat="1" x14ac:dyDescent="0.4"/>
    <row r="181" s="1" customFormat="1" x14ac:dyDescent="0.4"/>
    <row r="182" s="1" customFormat="1" x14ac:dyDescent="0.4"/>
    <row r="183" s="1" customFormat="1" x14ac:dyDescent="0.4"/>
    <row r="184" s="1" customFormat="1" x14ac:dyDescent="0.4"/>
    <row r="185" s="1" customFormat="1" x14ac:dyDescent="0.4"/>
    <row r="186" s="1" customFormat="1" x14ac:dyDescent="0.4"/>
    <row r="187" s="1" customFormat="1" x14ac:dyDescent="0.4"/>
    <row r="188" s="1" customFormat="1" x14ac:dyDescent="0.4"/>
    <row r="189" s="1" customFormat="1" x14ac:dyDescent="0.4"/>
    <row r="190" s="1" customFormat="1" x14ac:dyDescent="0.4"/>
    <row r="191" s="1" customFormat="1" x14ac:dyDescent="0.4"/>
    <row r="192" s="1" customFormat="1" x14ac:dyDescent="0.4"/>
    <row r="193" s="1" customFormat="1" x14ac:dyDescent="0.4"/>
    <row r="194" s="1" customFormat="1" x14ac:dyDescent="0.4"/>
    <row r="195" s="1" customFormat="1" x14ac:dyDescent="0.4"/>
    <row r="196" s="1" customFormat="1" x14ac:dyDescent="0.4"/>
    <row r="197" s="1" customFormat="1" x14ac:dyDescent="0.4"/>
    <row r="198" s="1" customFormat="1" x14ac:dyDescent="0.4"/>
    <row r="199" s="1" customFormat="1" x14ac:dyDescent="0.4"/>
    <row r="200" s="1" customFormat="1" x14ac:dyDescent="0.4"/>
    <row r="201" s="1" customFormat="1" x14ac:dyDescent="0.4"/>
    <row r="202" s="1" customFormat="1" x14ac:dyDescent="0.4"/>
    <row r="203" s="1" customFormat="1" x14ac:dyDescent="0.4"/>
    <row r="204" s="1" customFormat="1" x14ac:dyDescent="0.4"/>
    <row r="205" s="1" customFormat="1" x14ac:dyDescent="0.4"/>
    <row r="206" s="1" customFormat="1" x14ac:dyDescent="0.4"/>
    <row r="207" s="1" customFormat="1" x14ac:dyDescent="0.4"/>
    <row r="208" s="1" customFormat="1" x14ac:dyDescent="0.4"/>
    <row r="209" s="1" customFormat="1" x14ac:dyDescent="0.4"/>
    <row r="210" s="1" customFormat="1" x14ac:dyDescent="0.4"/>
    <row r="211" s="1" customFormat="1" x14ac:dyDescent="0.4"/>
    <row r="212" s="1" customFormat="1" x14ac:dyDescent="0.4"/>
    <row r="213" s="1" customFormat="1" x14ac:dyDescent="0.4"/>
    <row r="214" s="1" customFormat="1" x14ac:dyDescent="0.4"/>
    <row r="215" s="1" customFormat="1" x14ac:dyDescent="0.4"/>
    <row r="216" s="1" customFormat="1" x14ac:dyDescent="0.4"/>
    <row r="217" s="1" customFormat="1" x14ac:dyDescent="0.4"/>
    <row r="218" s="1" customFormat="1" x14ac:dyDescent="0.4"/>
    <row r="219" s="1" customFormat="1" x14ac:dyDescent="0.4"/>
    <row r="220" s="1" customFormat="1" x14ac:dyDescent="0.4"/>
    <row r="221" s="1" customFormat="1" x14ac:dyDescent="0.4"/>
    <row r="222" s="1" customFormat="1" x14ac:dyDescent="0.4"/>
    <row r="223" s="1" customFormat="1" x14ac:dyDescent="0.4"/>
    <row r="224" s="1" customFormat="1" x14ac:dyDescent="0.4"/>
    <row r="225" s="1" customFormat="1" x14ac:dyDescent="0.4"/>
    <row r="226" s="1" customFormat="1" x14ac:dyDescent="0.4"/>
    <row r="227" s="1" customFormat="1" x14ac:dyDescent="0.4"/>
    <row r="228" s="1" customFormat="1" x14ac:dyDescent="0.4"/>
    <row r="229" s="1" customFormat="1" x14ac:dyDescent="0.4"/>
    <row r="230" s="1" customFormat="1" x14ac:dyDescent="0.4"/>
    <row r="231" s="1" customFormat="1" x14ac:dyDescent="0.4"/>
    <row r="232" s="1" customFormat="1" x14ac:dyDescent="0.4"/>
    <row r="233" s="1" customFormat="1" x14ac:dyDescent="0.4"/>
    <row r="234" s="1" customFormat="1" x14ac:dyDescent="0.4"/>
    <row r="235" s="1" customFormat="1" x14ac:dyDescent="0.4"/>
    <row r="236" s="1" customFormat="1" x14ac:dyDescent="0.4"/>
    <row r="237" s="1" customFormat="1" x14ac:dyDescent="0.4"/>
    <row r="238" s="1" customFormat="1" x14ac:dyDescent="0.4"/>
    <row r="239" s="1" customFormat="1" x14ac:dyDescent="0.4"/>
    <row r="240" s="1" customFormat="1" x14ac:dyDescent="0.4"/>
    <row r="241" s="1" customFormat="1" x14ac:dyDescent="0.4"/>
    <row r="242" s="1" customFormat="1" x14ac:dyDescent="0.4"/>
    <row r="243" s="1" customFormat="1" x14ac:dyDescent="0.4"/>
    <row r="244" s="1" customFormat="1" x14ac:dyDescent="0.4"/>
    <row r="245" s="1" customFormat="1" x14ac:dyDescent="0.4"/>
    <row r="246" s="1" customFormat="1" x14ac:dyDescent="0.4"/>
    <row r="247" s="1" customFormat="1" x14ac:dyDescent="0.4"/>
    <row r="248" s="1" customFormat="1" x14ac:dyDescent="0.4"/>
    <row r="249" s="1" customFormat="1" x14ac:dyDescent="0.4"/>
    <row r="250" s="1" customFormat="1" x14ac:dyDescent="0.4"/>
    <row r="251" s="1" customFormat="1" x14ac:dyDescent="0.4"/>
    <row r="252" s="1" customFormat="1" x14ac:dyDescent="0.4"/>
    <row r="253" s="1" customFormat="1" x14ac:dyDescent="0.4"/>
  </sheetData>
  <mergeCells count="10">
    <mergeCell ref="B22:B23"/>
    <mergeCell ref="C22:E22"/>
    <mergeCell ref="G22:I22"/>
    <mergeCell ref="K22:M22"/>
    <mergeCell ref="O22:Q22"/>
    <mergeCell ref="B4:B5"/>
    <mergeCell ref="C4:E4"/>
    <mergeCell ref="G4:I4"/>
    <mergeCell ref="K4:M4"/>
    <mergeCell ref="O4:Q4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6083-16C6-4E7A-9A66-11A3F02A151E}">
  <sheetPr>
    <tabColor theme="4" tint="0.79998168889431442"/>
  </sheetPr>
  <dimension ref="B1:M64"/>
  <sheetViews>
    <sheetView showGridLines="0" zoomScale="90" zoomScaleNormal="90" zoomScaleSheetLayoutView="84" workbookViewId="0">
      <selection activeCell="E5" sqref="E5"/>
    </sheetView>
  </sheetViews>
  <sheetFormatPr baseColWidth="10" defaultColWidth="11.453125" defaultRowHeight="15" x14ac:dyDescent="0.4"/>
  <cols>
    <col min="1" max="1" width="3.81640625" style="14" customWidth="1"/>
    <col min="2" max="2" width="45.81640625" style="14" customWidth="1"/>
    <col min="3" max="3" width="11.81640625" style="14" bestFit="1" customWidth="1"/>
    <col min="4" max="4" width="12.08984375" style="14" bestFit="1" customWidth="1"/>
    <col min="5" max="5" width="11.54296875" style="14" bestFit="1" customWidth="1"/>
    <col min="6" max="6" width="12.54296875" style="14" bestFit="1" customWidth="1"/>
    <col min="7" max="7" width="12.81640625" style="14" bestFit="1" customWidth="1"/>
    <col min="8" max="8" width="12.36328125" style="14" bestFit="1" customWidth="1"/>
    <col min="9" max="9" width="12.1796875" style="14" bestFit="1" customWidth="1"/>
    <col min="10" max="10" width="5.26953125" style="1" customWidth="1"/>
    <col min="11" max="11" width="6.26953125" style="14" customWidth="1"/>
    <col min="12" max="16384" width="11.453125" style="14"/>
  </cols>
  <sheetData>
    <row r="1" spans="2:13" ht="10" customHeight="1" x14ac:dyDescent="0.4">
      <c r="B1" s="168"/>
    </row>
    <row r="2" spans="2:13" x14ac:dyDescent="0.4">
      <c r="B2" s="169" t="s">
        <v>129</v>
      </c>
    </row>
    <row r="3" spans="2:13" s="127" customFormat="1" ht="12.75" customHeight="1" x14ac:dyDescent="0.4">
      <c r="B3" s="14"/>
      <c r="C3" s="536"/>
      <c r="D3" s="536"/>
      <c r="E3" s="536"/>
      <c r="F3" s="14"/>
      <c r="G3" s="355"/>
      <c r="H3" s="355"/>
      <c r="I3" s="355"/>
      <c r="J3" s="1"/>
    </row>
    <row r="4" spans="2:13" ht="17.149999999999999" customHeight="1" x14ac:dyDescent="0.4">
      <c r="B4" s="356" t="s">
        <v>128</v>
      </c>
      <c r="C4" s="357" t="s">
        <v>254</v>
      </c>
      <c r="D4" s="357" t="s">
        <v>103</v>
      </c>
      <c r="E4" s="357" t="s">
        <v>183</v>
      </c>
      <c r="F4" s="357" t="s">
        <v>255</v>
      </c>
      <c r="G4" s="357" t="s">
        <v>256</v>
      </c>
      <c r="H4" s="357" t="s">
        <v>183</v>
      </c>
      <c r="I4" s="358"/>
      <c r="K4" s="538" t="s">
        <v>127</v>
      </c>
      <c r="L4" s="538"/>
      <c r="M4" s="538"/>
    </row>
    <row r="5" spans="2:13" s="361" customFormat="1" ht="17.149999999999999" customHeight="1" x14ac:dyDescent="0.4">
      <c r="B5" s="523" t="s">
        <v>118</v>
      </c>
      <c r="C5" s="359">
        <v>21452.35</v>
      </c>
      <c r="D5" s="359">
        <v>136080.84099999999</v>
      </c>
      <c r="E5" s="360">
        <v>-0.84235583905599176</v>
      </c>
      <c r="F5" s="359">
        <v>161035.96799999999</v>
      </c>
      <c r="G5" s="359">
        <v>313930.45299999998</v>
      </c>
      <c r="H5" s="360">
        <v>-0.48703298306647558</v>
      </c>
      <c r="I5" s="1"/>
      <c r="J5" s="1"/>
      <c r="K5" s="262" t="s">
        <v>124</v>
      </c>
      <c r="L5" s="13" t="s">
        <v>7</v>
      </c>
      <c r="M5" s="14"/>
    </row>
    <row r="6" spans="2:13" s="361" customFormat="1" ht="17.149999999999999" customHeight="1" x14ac:dyDescent="0.45">
      <c r="B6" s="475" t="s">
        <v>116</v>
      </c>
      <c r="C6" s="362">
        <v>6410.4960000000001</v>
      </c>
      <c r="D6" s="362">
        <v>50341.983</v>
      </c>
      <c r="E6" s="85">
        <v>-0.8726610352238211</v>
      </c>
      <c r="F6" s="362">
        <v>44130.55</v>
      </c>
      <c r="G6" s="362">
        <v>75929.637000000002</v>
      </c>
      <c r="H6" s="85">
        <v>-0.41879677364979362</v>
      </c>
      <c r="J6" s="1"/>
      <c r="K6" s="169" t="s">
        <v>123</v>
      </c>
      <c r="L6" s="14" t="s">
        <v>28</v>
      </c>
      <c r="M6" s="14"/>
    </row>
    <row r="7" spans="2:13" s="361" customFormat="1" ht="17.149999999999999" customHeight="1" x14ac:dyDescent="0.45">
      <c r="B7" s="475" t="s">
        <v>117</v>
      </c>
      <c r="C7" s="362">
        <v>104358.105</v>
      </c>
      <c r="D7" s="362">
        <v>96316.274000000005</v>
      </c>
      <c r="E7" s="85">
        <v>8.349400019357045E-2</v>
      </c>
      <c r="F7" s="362">
        <v>194562.247</v>
      </c>
      <c r="G7" s="362">
        <v>189763.05600000001</v>
      </c>
      <c r="H7" s="85">
        <v>2.5290439040990043E-2</v>
      </c>
      <c r="J7" s="1"/>
      <c r="K7" s="169" t="s">
        <v>122</v>
      </c>
      <c r="L7" s="14" t="s">
        <v>8</v>
      </c>
      <c r="M7" s="14"/>
    </row>
    <row r="8" spans="2:13" s="361" customFormat="1" ht="17.149999999999999" customHeight="1" x14ac:dyDescent="0.45">
      <c r="B8" s="475" t="s">
        <v>114</v>
      </c>
      <c r="C8" s="362">
        <v>121663.183</v>
      </c>
      <c r="D8" s="362">
        <v>115423.78599999999</v>
      </c>
      <c r="E8" s="85">
        <v>5.4056422997596165E-2</v>
      </c>
      <c r="F8" s="362">
        <v>238643.478</v>
      </c>
      <c r="G8" s="362">
        <v>235810.747</v>
      </c>
      <c r="H8" s="85">
        <v>1.2012730700522223E-2</v>
      </c>
      <c r="J8" s="1"/>
      <c r="K8" s="169" t="s">
        <v>121</v>
      </c>
      <c r="L8" s="14" t="s">
        <v>11</v>
      </c>
      <c r="M8" s="14"/>
    </row>
    <row r="9" spans="2:13" s="361" customFormat="1" ht="17.149999999999999" customHeight="1" x14ac:dyDescent="0.4">
      <c r="B9" s="523" t="s">
        <v>113</v>
      </c>
      <c r="C9" s="368">
        <v>253884.13400000002</v>
      </c>
      <c r="D9" s="368">
        <v>398162.88399999996</v>
      </c>
      <c r="E9" s="526">
        <v>-0.36236112354460426</v>
      </c>
      <c r="F9" s="368">
        <v>638372.24300000002</v>
      </c>
      <c r="G9" s="369">
        <v>815433.89299999992</v>
      </c>
      <c r="H9" s="525">
        <v>-0.21713795749718723</v>
      </c>
      <c r="J9" s="1"/>
      <c r="K9" s="169" t="s">
        <v>120</v>
      </c>
      <c r="L9" s="14" t="s">
        <v>125</v>
      </c>
      <c r="M9" s="14"/>
    </row>
    <row r="10" spans="2:13" s="361" customFormat="1" ht="17.149999999999999" customHeight="1" x14ac:dyDescent="0.45">
      <c r="B10" s="475" t="s">
        <v>126</v>
      </c>
      <c r="C10" s="362">
        <v>53084.482000000004</v>
      </c>
      <c r="D10" s="362">
        <v>14131.437</v>
      </c>
      <c r="E10" s="85">
        <v>2.7564815241365759</v>
      </c>
      <c r="F10" s="362">
        <v>58100.463000000003</v>
      </c>
      <c r="G10" s="362">
        <v>31858.911</v>
      </c>
      <c r="H10" s="85">
        <v>0.82368013143952101</v>
      </c>
      <c r="J10" s="1"/>
    </row>
    <row r="11" spans="2:13" s="361" customFormat="1" ht="17.149999999999999" customHeight="1" x14ac:dyDescent="0.45">
      <c r="B11" s="475" t="s">
        <v>112</v>
      </c>
      <c r="C11" s="362">
        <v>5278.6970000000001</v>
      </c>
      <c r="D11" s="362">
        <v>-14044.333000000001</v>
      </c>
      <c r="E11" s="85" t="s">
        <v>321</v>
      </c>
      <c r="F11" s="362">
        <v>3773.3150000000001</v>
      </c>
      <c r="G11" s="362">
        <v>-43394.915999999997</v>
      </c>
      <c r="H11" s="85" t="s">
        <v>321</v>
      </c>
      <c r="J11" s="1"/>
    </row>
    <row r="12" spans="2:13" s="361" customFormat="1" ht="17.149999999999999" customHeight="1" x14ac:dyDescent="0.45">
      <c r="B12" s="475" t="s">
        <v>111</v>
      </c>
      <c r="C12" s="362">
        <v>-674.72699999999998</v>
      </c>
      <c r="D12" s="362">
        <v>-23703.627</v>
      </c>
      <c r="E12" s="524">
        <v>-0.97153486257609434</v>
      </c>
      <c r="F12" s="362">
        <v>-44714.790999999997</v>
      </c>
      <c r="G12" s="362">
        <v>-36911.256999999998</v>
      </c>
      <c r="H12" s="524">
        <v>0.21141339077127608</v>
      </c>
      <c r="J12" s="1"/>
    </row>
    <row r="13" spans="2:13" s="361" customFormat="1" ht="17.149999999999999" customHeight="1" x14ac:dyDescent="0.45">
      <c r="B13" s="475" t="s">
        <v>319</v>
      </c>
      <c r="C13" s="362">
        <v>17038.096000000001</v>
      </c>
      <c r="D13" s="362">
        <v>0</v>
      </c>
      <c r="E13" s="362" t="s">
        <v>321</v>
      </c>
      <c r="F13" s="362">
        <v>15695.688</v>
      </c>
      <c r="G13" s="362">
        <v>0</v>
      </c>
      <c r="H13" s="362" t="s">
        <v>321</v>
      </c>
      <c r="J13" s="1"/>
    </row>
    <row r="14" spans="2:13" s="361" customFormat="1" ht="17.149999999999999" customHeight="1" x14ac:dyDescent="0.4">
      <c r="B14" s="375" t="s">
        <v>109</v>
      </c>
      <c r="C14" s="363">
        <v>328610.68200000003</v>
      </c>
      <c r="D14" s="363">
        <v>374546.36099999998</v>
      </c>
      <c r="E14" s="364">
        <v>-0.12264350634019361</v>
      </c>
      <c r="F14" s="363">
        <v>671226.91799999995</v>
      </c>
      <c r="G14" s="363">
        <v>766986.63099999994</v>
      </c>
      <c r="H14" s="364">
        <v>-0.12485186720288477</v>
      </c>
      <c r="J14" s="1"/>
    </row>
    <row r="15" spans="2:13" ht="12.75" customHeight="1" x14ac:dyDescent="0.4">
      <c r="B15" s="537"/>
      <c r="C15" s="537"/>
      <c r="D15" s="537"/>
      <c r="E15" s="537"/>
      <c r="F15" s="537"/>
      <c r="G15" s="537"/>
      <c r="H15" s="537"/>
      <c r="I15" s="537"/>
    </row>
    <row r="16" spans="2:13" s="13" customFormat="1" ht="17.149999999999999" customHeight="1" x14ac:dyDescent="0.4">
      <c r="B16" s="357" t="str">
        <f>C4</f>
        <v>2T26</v>
      </c>
      <c r="C16" s="357" t="s">
        <v>124</v>
      </c>
      <c r="D16" s="357" t="s">
        <v>123</v>
      </c>
      <c r="E16" s="357" t="s">
        <v>122</v>
      </c>
      <c r="F16" s="357" t="s">
        <v>121</v>
      </c>
      <c r="G16" s="357" t="s">
        <v>120</v>
      </c>
      <c r="H16" s="357" t="s">
        <v>62</v>
      </c>
      <c r="I16" s="357" t="s">
        <v>119</v>
      </c>
      <c r="J16" s="1"/>
    </row>
    <row r="17" spans="2:9" ht="17.149999999999999" customHeight="1" x14ac:dyDescent="0.4">
      <c r="B17" s="72" t="s">
        <v>118</v>
      </c>
      <c r="C17" s="276">
        <v>185381.09299999999</v>
      </c>
      <c r="D17" s="276">
        <v>80447.010999999999</v>
      </c>
      <c r="E17" s="276">
        <v>5364.8810000000003</v>
      </c>
      <c r="F17" s="276">
        <v>1399.8620000000001</v>
      </c>
      <c r="G17" s="276">
        <v>-3121.4110000000001</v>
      </c>
      <c r="H17" s="276">
        <v>-248019.08600000001</v>
      </c>
      <c r="I17" s="365">
        <v>21452.349999999977</v>
      </c>
    </row>
    <row r="18" spans="2:9" ht="17.149999999999999" customHeight="1" x14ac:dyDescent="0.4">
      <c r="B18" s="72" t="s">
        <v>117</v>
      </c>
      <c r="C18" s="276">
        <v>0</v>
      </c>
      <c r="D18" s="276">
        <v>0</v>
      </c>
      <c r="E18" s="276">
        <v>0</v>
      </c>
      <c r="F18" s="276">
        <v>0</v>
      </c>
      <c r="G18" s="276">
        <v>0</v>
      </c>
      <c r="H18" s="276">
        <v>104358.105</v>
      </c>
      <c r="I18" s="365">
        <v>104358.105</v>
      </c>
    </row>
    <row r="19" spans="2:9" ht="17.149999999999999" customHeight="1" x14ac:dyDescent="0.4">
      <c r="B19" s="366" t="s">
        <v>116</v>
      </c>
      <c r="C19" s="276">
        <v>0</v>
      </c>
      <c r="D19" s="276">
        <v>0</v>
      </c>
      <c r="E19" s="276">
        <v>0</v>
      </c>
      <c r="F19" s="276">
        <v>0</v>
      </c>
      <c r="G19" s="276">
        <v>0</v>
      </c>
      <c r="H19" s="276">
        <v>6410.4960000000001</v>
      </c>
      <c r="I19" s="365">
        <v>6410.4960000000001</v>
      </c>
    </row>
    <row r="20" spans="2:9" ht="17.149999999999999" customHeight="1" x14ac:dyDescent="0.4">
      <c r="B20" s="367" t="s">
        <v>115</v>
      </c>
      <c r="C20" s="368">
        <v>185381.09299999999</v>
      </c>
      <c r="D20" s="368">
        <v>80447.010999999999</v>
      </c>
      <c r="E20" s="368">
        <v>5364.8810000000003</v>
      </c>
      <c r="F20" s="368">
        <v>1399.8620000000001</v>
      </c>
      <c r="G20" s="369">
        <v>-3121.4110000000001</v>
      </c>
      <c r="H20" s="282">
        <v>-137250.48500000002</v>
      </c>
      <c r="I20" s="369">
        <v>132220.95099999997</v>
      </c>
    </row>
    <row r="21" spans="2:9" ht="17.149999999999999" customHeight="1" x14ac:dyDescent="0.4">
      <c r="B21" s="370" t="s">
        <v>114</v>
      </c>
      <c r="C21" s="371">
        <v>85272.845000000001</v>
      </c>
      <c r="D21" s="371">
        <v>6518.3090000000002</v>
      </c>
      <c r="E21" s="371">
        <v>7165.9390000000003</v>
      </c>
      <c r="F21" s="371">
        <v>13042.605</v>
      </c>
      <c r="G21" s="372">
        <v>558.46900000000005</v>
      </c>
      <c r="H21" s="373">
        <v>9105.0159999999996</v>
      </c>
      <c r="I21" s="369">
        <v>121663.18299999999</v>
      </c>
    </row>
    <row r="22" spans="2:9" ht="17.149999999999999" customHeight="1" x14ac:dyDescent="0.4">
      <c r="B22" s="367" t="s">
        <v>113</v>
      </c>
      <c r="C22" s="368">
        <v>270653.93799999997</v>
      </c>
      <c r="D22" s="368">
        <v>86965.319999999992</v>
      </c>
      <c r="E22" s="368">
        <v>12530.82</v>
      </c>
      <c r="F22" s="368">
        <v>14442.467000000001</v>
      </c>
      <c r="G22" s="369">
        <v>-2562.942</v>
      </c>
      <c r="H22" s="282">
        <v>-128145.46900000001</v>
      </c>
      <c r="I22" s="369">
        <v>253884.13399999996</v>
      </c>
    </row>
    <row r="23" spans="2:9" ht="17.149999999999999" customHeight="1" x14ac:dyDescent="0.4">
      <c r="B23" s="72" t="s">
        <v>112</v>
      </c>
      <c r="C23" s="276">
        <v>0</v>
      </c>
      <c r="D23" s="276">
        <v>0</v>
      </c>
      <c r="E23" s="276">
        <v>0</v>
      </c>
      <c r="F23" s="276">
        <v>0</v>
      </c>
      <c r="G23" s="276">
        <v>0</v>
      </c>
      <c r="H23" s="276">
        <v>5278.6970000000001</v>
      </c>
      <c r="I23" s="374">
        <v>5278.6970000000001</v>
      </c>
    </row>
    <row r="24" spans="2:9" ht="17.149999999999999" customHeight="1" x14ac:dyDescent="0.4">
      <c r="B24" s="72" t="s">
        <v>111</v>
      </c>
      <c r="C24" s="276">
        <v>0</v>
      </c>
      <c r="D24" s="276">
        <v>-1216.962</v>
      </c>
      <c r="E24" s="276">
        <v>0</v>
      </c>
      <c r="F24" s="276">
        <v>0</v>
      </c>
      <c r="G24" s="276">
        <v>0</v>
      </c>
      <c r="H24" s="276">
        <v>542.23500000000001</v>
      </c>
      <c r="I24" s="374">
        <v>-674.72699999999998</v>
      </c>
    </row>
    <row r="25" spans="2:9" ht="17.149999999999999" customHeight="1" x14ac:dyDescent="0.4">
      <c r="B25" s="72" t="s">
        <v>110</v>
      </c>
      <c r="C25" s="276">
        <v>0</v>
      </c>
      <c r="D25" s="276">
        <v>0</v>
      </c>
      <c r="E25" s="276">
        <v>0</v>
      </c>
      <c r="F25" s="276">
        <v>0</v>
      </c>
      <c r="G25" s="276">
        <v>0</v>
      </c>
      <c r="H25" s="276">
        <v>53084.482000000004</v>
      </c>
      <c r="I25" s="374">
        <v>53084.482000000004</v>
      </c>
    </row>
    <row r="26" spans="2:9" ht="17.149999999999999" customHeight="1" x14ac:dyDescent="0.4">
      <c r="B26" s="72" t="s">
        <v>319</v>
      </c>
      <c r="C26" s="276">
        <v>0</v>
      </c>
      <c r="D26" s="276">
        <v>0</v>
      </c>
      <c r="E26" s="276">
        <v>0</v>
      </c>
      <c r="F26" s="276">
        <v>0</v>
      </c>
      <c r="G26" s="276">
        <v>0</v>
      </c>
      <c r="H26" s="276">
        <v>17038.096000000001</v>
      </c>
      <c r="I26" s="276">
        <v>17038.096000000001</v>
      </c>
    </row>
    <row r="27" spans="2:9" ht="17.149999999999999" customHeight="1" x14ac:dyDescent="0.4">
      <c r="B27" s="375" t="s">
        <v>109</v>
      </c>
      <c r="C27" s="376">
        <v>270653.93799999997</v>
      </c>
      <c r="D27" s="376">
        <v>85748.357999999993</v>
      </c>
      <c r="E27" s="376">
        <v>12530.82</v>
      </c>
      <c r="F27" s="376">
        <v>14442.467000000001</v>
      </c>
      <c r="G27" s="376">
        <v>-2562.942</v>
      </c>
      <c r="H27" s="376">
        <v>-52201.959000000003</v>
      </c>
      <c r="I27" s="377">
        <v>328610.68199999997</v>
      </c>
    </row>
    <row r="28" spans="2:9" ht="12.75" customHeight="1" x14ac:dyDescent="0.4">
      <c r="B28" s="101"/>
      <c r="C28" s="101"/>
      <c r="D28" s="101"/>
      <c r="E28" s="101"/>
      <c r="F28" s="101"/>
      <c r="G28" s="101"/>
      <c r="H28" s="101"/>
      <c r="I28" s="378"/>
    </row>
    <row r="29" spans="2:9" ht="17.149999999999999" customHeight="1" x14ac:dyDescent="0.4">
      <c r="B29" s="357" t="str">
        <f>D4</f>
        <v>2T25</v>
      </c>
      <c r="C29" s="357" t="s">
        <v>124</v>
      </c>
      <c r="D29" s="357" t="s">
        <v>123</v>
      </c>
      <c r="E29" s="357" t="s">
        <v>122</v>
      </c>
      <c r="F29" s="357" t="s">
        <v>121</v>
      </c>
      <c r="G29" s="357" t="s">
        <v>120</v>
      </c>
      <c r="H29" s="357" t="s">
        <v>62</v>
      </c>
      <c r="I29" s="357" t="s">
        <v>119</v>
      </c>
    </row>
    <row r="30" spans="2:9" ht="17.149999999999999" customHeight="1" x14ac:dyDescent="0.4">
      <c r="B30" s="72" t="s">
        <v>118</v>
      </c>
      <c r="C30" s="276">
        <v>196085.83900000001</v>
      </c>
      <c r="D30" s="276">
        <v>96563.691000000006</v>
      </c>
      <c r="E30" s="276">
        <v>20801.305</v>
      </c>
      <c r="F30" s="276">
        <v>13868.281999999999</v>
      </c>
      <c r="G30" s="276">
        <v>9996.1759999999995</v>
      </c>
      <c r="H30" s="276">
        <v>-201234.45199999999</v>
      </c>
      <c r="I30" s="365">
        <v>136080.84100000001</v>
      </c>
    </row>
    <row r="31" spans="2:9" ht="17.149999999999999" customHeight="1" x14ac:dyDescent="0.4">
      <c r="B31" s="72" t="s">
        <v>117</v>
      </c>
      <c r="C31" s="276">
        <v>0</v>
      </c>
      <c r="D31" s="276">
        <v>0</v>
      </c>
      <c r="E31" s="276">
        <v>0</v>
      </c>
      <c r="F31" s="276">
        <v>0</v>
      </c>
      <c r="G31" s="276">
        <v>0</v>
      </c>
      <c r="H31" s="276">
        <v>96316.274000000005</v>
      </c>
      <c r="I31" s="365">
        <v>96316.274000000005</v>
      </c>
    </row>
    <row r="32" spans="2:9" ht="17.149999999999999" customHeight="1" x14ac:dyDescent="0.4">
      <c r="B32" s="366" t="s">
        <v>116</v>
      </c>
      <c r="C32" s="276">
        <v>0</v>
      </c>
      <c r="D32" s="276">
        <v>0</v>
      </c>
      <c r="E32" s="276">
        <v>0</v>
      </c>
      <c r="F32" s="276">
        <v>0</v>
      </c>
      <c r="G32" s="276">
        <v>0</v>
      </c>
      <c r="H32" s="276">
        <v>50341.983</v>
      </c>
      <c r="I32" s="365">
        <v>50341.983</v>
      </c>
    </row>
    <row r="33" spans="2:9" ht="17.149999999999999" customHeight="1" x14ac:dyDescent="0.4">
      <c r="B33" s="367" t="s">
        <v>115</v>
      </c>
      <c r="C33" s="368">
        <v>196085.83900000001</v>
      </c>
      <c r="D33" s="368">
        <v>96563.691000000006</v>
      </c>
      <c r="E33" s="368">
        <v>20801.305</v>
      </c>
      <c r="F33" s="368">
        <v>13868.281999999999</v>
      </c>
      <c r="G33" s="369">
        <v>9996.1759999999995</v>
      </c>
      <c r="H33" s="282">
        <v>-54576.194999999985</v>
      </c>
      <c r="I33" s="369">
        <v>282739.098</v>
      </c>
    </row>
    <row r="34" spans="2:9" ht="17.149999999999999" customHeight="1" x14ac:dyDescent="0.4">
      <c r="B34" s="370" t="s">
        <v>114</v>
      </c>
      <c r="C34" s="371">
        <v>83913.73</v>
      </c>
      <c r="D34" s="371">
        <v>6063.509</v>
      </c>
      <c r="E34" s="371">
        <v>6588.1189999999997</v>
      </c>
      <c r="F34" s="371">
        <v>10851.612999999999</v>
      </c>
      <c r="G34" s="372">
        <v>507.68599999999998</v>
      </c>
      <c r="H34" s="373">
        <v>7499.1289999999999</v>
      </c>
      <c r="I34" s="369">
        <v>115423.78600000001</v>
      </c>
    </row>
    <row r="35" spans="2:9" ht="17.149999999999999" customHeight="1" x14ac:dyDescent="0.4">
      <c r="B35" s="367" t="s">
        <v>113</v>
      </c>
      <c r="C35" s="368">
        <v>279999.56900000002</v>
      </c>
      <c r="D35" s="368">
        <v>102627.20000000001</v>
      </c>
      <c r="E35" s="368">
        <v>27389.423999999999</v>
      </c>
      <c r="F35" s="368">
        <v>24719.894999999997</v>
      </c>
      <c r="G35" s="369">
        <v>10503.861999999999</v>
      </c>
      <c r="H35" s="282">
        <v>-47077.065999999984</v>
      </c>
      <c r="I35" s="369">
        <v>398162.88400000002</v>
      </c>
    </row>
    <row r="36" spans="2:9" ht="17.149999999999999" customHeight="1" x14ac:dyDescent="0.4">
      <c r="B36" s="72" t="s">
        <v>112</v>
      </c>
      <c r="C36" s="276">
        <v>0</v>
      </c>
      <c r="D36" s="276">
        <v>0</v>
      </c>
      <c r="E36" s="276">
        <v>0</v>
      </c>
      <c r="F36" s="276">
        <v>0</v>
      </c>
      <c r="G36" s="276">
        <v>0</v>
      </c>
      <c r="H36" s="276">
        <v>-14044.333000000001</v>
      </c>
      <c r="I36" s="374">
        <v>-14044.333000000001</v>
      </c>
    </row>
    <row r="37" spans="2:9" ht="17.149999999999999" customHeight="1" x14ac:dyDescent="0.4">
      <c r="B37" s="72" t="s">
        <v>111</v>
      </c>
      <c r="C37" s="276">
        <v>0</v>
      </c>
      <c r="D37" s="276">
        <v>-23851.294000000002</v>
      </c>
      <c r="E37" s="276">
        <v>0</v>
      </c>
      <c r="F37" s="276">
        <v>0</v>
      </c>
      <c r="G37" s="276">
        <v>0</v>
      </c>
      <c r="H37" s="276">
        <v>147.667</v>
      </c>
      <c r="I37" s="374">
        <v>-23703.627</v>
      </c>
    </row>
    <row r="38" spans="2:9" ht="17.149999999999999" customHeight="1" x14ac:dyDescent="0.4">
      <c r="B38" s="72" t="s">
        <v>110</v>
      </c>
      <c r="C38" s="276">
        <v>0</v>
      </c>
      <c r="D38" s="276">
        <v>0</v>
      </c>
      <c r="E38" s="276">
        <v>0</v>
      </c>
      <c r="F38" s="276">
        <v>0</v>
      </c>
      <c r="G38" s="276">
        <v>0</v>
      </c>
      <c r="H38" s="276">
        <v>14131.437</v>
      </c>
      <c r="I38" s="374">
        <v>14131.437</v>
      </c>
    </row>
    <row r="39" spans="2:9" ht="17.149999999999999" customHeight="1" x14ac:dyDescent="0.4">
      <c r="B39" s="375" t="s">
        <v>109</v>
      </c>
      <c r="C39" s="376">
        <v>279999.56900000002</v>
      </c>
      <c r="D39" s="376">
        <v>78775.906000000017</v>
      </c>
      <c r="E39" s="376">
        <v>27389.423999999999</v>
      </c>
      <c r="F39" s="376">
        <v>24719.894999999997</v>
      </c>
      <c r="G39" s="376">
        <v>10503.861999999999</v>
      </c>
      <c r="H39" s="376">
        <v>-46842.294999999984</v>
      </c>
      <c r="I39" s="377">
        <v>374546.36100000003</v>
      </c>
    </row>
    <row r="40" spans="2:9" ht="12.75" customHeight="1" x14ac:dyDescent="0.4">
      <c r="B40" s="379"/>
      <c r="C40" s="380"/>
      <c r="D40" s="380"/>
      <c r="E40" s="380"/>
      <c r="F40" s="380"/>
      <c r="G40" s="380"/>
      <c r="H40" s="380"/>
      <c r="I40" s="380"/>
    </row>
    <row r="41" spans="2:9" x14ac:dyDescent="0.4">
      <c r="B41" s="357" t="s">
        <v>255</v>
      </c>
      <c r="C41" s="357" t="s">
        <v>124</v>
      </c>
      <c r="D41" s="357" t="s">
        <v>123</v>
      </c>
      <c r="E41" s="357" t="s">
        <v>122</v>
      </c>
      <c r="F41" s="357" t="s">
        <v>121</v>
      </c>
      <c r="G41" s="357" t="s">
        <v>120</v>
      </c>
      <c r="H41" s="357" t="s">
        <v>62</v>
      </c>
      <c r="I41" s="357" t="s">
        <v>119</v>
      </c>
    </row>
    <row r="42" spans="2:9" x14ac:dyDescent="0.4">
      <c r="B42" s="72" t="s">
        <v>118</v>
      </c>
      <c r="C42" s="276">
        <v>381947.12900000002</v>
      </c>
      <c r="D42" s="276">
        <v>201106.66699999999</v>
      </c>
      <c r="E42" s="276">
        <v>24543</v>
      </c>
      <c r="F42" s="276">
        <v>307.90600000000001</v>
      </c>
      <c r="G42" s="276">
        <v>-8478.4290000000001</v>
      </c>
      <c r="H42" s="276">
        <v>-438390.30499999999</v>
      </c>
      <c r="I42" s="365">
        <v>161035.96799999994</v>
      </c>
    </row>
    <row r="43" spans="2:9" x14ac:dyDescent="0.4">
      <c r="B43" s="72" t="s">
        <v>117</v>
      </c>
      <c r="C43" s="276">
        <v>0</v>
      </c>
      <c r="D43" s="276">
        <v>0</v>
      </c>
      <c r="E43" s="276">
        <v>0</v>
      </c>
      <c r="F43" s="276">
        <v>0</v>
      </c>
      <c r="G43" s="276">
        <v>0</v>
      </c>
      <c r="H43" s="276">
        <v>194562.247</v>
      </c>
      <c r="I43" s="365">
        <v>194562.247</v>
      </c>
    </row>
    <row r="44" spans="2:9" x14ac:dyDescent="0.4">
      <c r="B44" s="366" t="s">
        <v>116</v>
      </c>
      <c r="C44" s="276">
        <v>0</v>
      </c>
      <c r="D44" s="276">
        <v>0</v>
      </c>
      <c r="E44" s="276">
        <v>0</v>
      </c>
      <c r="F44" s="276">
        <v>0</v>
      </c>
      <c r="G44" s="276">
        <v>0</v>
      </c>
      <c r="H44" s="276">
        <v>44130.55</v>
      </c>
      <c r="I44" s="365">
        <v>44130.55</v>
      </c>
    </row>
    <row r="45" spans="2:9" x14ac:dyDescent="0.4">
      <c r="B45" s="367" t="s">
        <v>115</v>
      </c>
      <c r="C45" s="368">
        <v>381947.12900000002</v>
      </c>
      <c r="D45" s="368">
        <v>201106.66699999999</v>
      </c>
      <c r="E45" s="368">
        <v>24543</v>
      </c>
      <c r="F45" s="368">
        <v>307.90600000000001</v>
      </c>
      <c r="G45" s="369">
        <v>-8478.4290000000001</v>
      </c>
      <c r="H45" s="282">
        <v>-199697.50799999997</v>
      </c>
      <c r="I45" s="369">
        <v>399728.76499999996</v>
      </c>
    </row>
    <row r="46" spans="2:9" x14ac:dyDescent="0.4">
      <c r="B46" s="370" t="s">
        <v>114</v>
      </c>
      <c r="C46" s="371">
        <v>171821.18900000001</v>
      </c>
      <c r="D46" s="371">
        <v>9291.7489999999998</v>
      </c>
      <c r="E46" s="371">
        <v>14126.893</v>
      </c>
      <c r="F46" s="371">
        <v>24582.79</v>
      </c>
      <c r="G46" s="372">
        <v>1108.664</v>
      </c>
      <c r="H46" s="373">
        <v>17712.192999999999</v>
      </c>
      <c r="I46" s="369">
        <v>238643.47800000003</v>
      </c>
    </row>
    <row r="47" spans="2:9" x14ac:dyDescent="0.4">
      <c r="B47" s="367" t="s">
        <v>113</v>
      </c>
      <c r="C47" s="368">
        <v>553768.31799999997</v>
      </c>
      <c r="D47" s="368">
        <v>210398.416</v>
      </c>
      <c r="E47" s="368">
        <v>38669.892999999996</v>
      </c>
      <c r="F47" s="368">
        <v>24890.696</v>
      </c>
      <c r="G47" s="369">
        <v>-7369.7650000000003</v>
      </c>
      <c r="H47" s="282">
        <v>-181985.31499999997</v>
      </c>
      <c r="I47" s="369">
        <v>638372.24300000002</v>
      </c>
    </row>
    <row r="48" spans="2:9" x14ac:dyDescent="0.4">
      <c r="B48" s="72" t="s">
        <v>112</v>
      </c>
      <c r="C48" s="276">
        <v>0</v>
      </c>
      <c r="D48" s="276">
        <v>0</v>
      </c>
      <c r="E48" s="276">
        <v>0</v>
      </c>
      <c r="F48" s="276">
        <v>0</v>
      </c>
      <c r="G48" s="276">
        <v>0</v>
      </c>
      <c r="H48" s="276">
        <v>3773.3150000000001</v>
      </c>
      <c r="I48" s="374">
        <v>3773.3150000000001</v>
      </c>
    </row>
    <row r="49" spans="2:10" x14ac:dyDescent="0.4">
      <c r="B49" s="72" t="s">
        <v>111</v>
      </c>
      <c r="C49" s="276">
        <v>0</v>
      </c>
      <c r="D49" s="276">
        <v>-45407.576999999997</v>
      </c>
      <c r="E49" s="276">
        <v>0</v>
      </c>
      <c r="F49" s="276">
        <v>0</v>
      </c>
      <c r="G49" s="276">
        <v>0</v>
      </c>
      <c r="H49" s="276">
        <v>692.78599999999994</v>
      </c>
      <c r="I49" s="374">
        <v>-44714.790999999997</v>
      </c>
    </row>
    <row r="50" spans="2:10" x14ac:dyDescent="0.4">
      <c r="B50" s="72" t="s">
        <v>110</v>
      </c>
      <c r="C50" s="276">
        <v>0</v>
      </c>
      <c r="D50" s="276">
        <v>0</v>
      </c>
      <c r="E50" s="276">
        <v>0</v>
      </c>
      <c r="F50" s="276">
        <v>0</v>
      </c>
      <c r="G50" s="276">
        <v>0</v>
      </c>
      <c r="H50" s="276">
        <v>58100.463000000003</v>
      </c>
      <c r="I50" s="374">
        <v>58100.463000000003</v>
      </c>
    </row>
    <row r="51" spans="2:10" x14ac:dyDescent="0.4">
      <c r="B51" s="72" t="s">
        <v>319</v>
      </c>
      <c r="C51" s="276">
        <v>0</v>
      </c>
      <c r="D51" s="276">
        <v>0</v>
      </c>
      <c r="E51" s="276">
        <v>0</v>
      </c>
      <c r="F51" s="276">
        <v>0</v>
      </c>
      <c r="G51" s="276">
        <v>0</v>
      </c>
      <c r="H51" s="276">
        <v>15695.688</v>
      </c>
      <c r="I51" s="276">
        <v>15695.688</v>
      </c>
      <c r="J51" s="276"/>
    </row>
    <row r="52" spans="2:10" x14ac:dyDescent="0.4">
      <c r="B52" s="375" t="s">
        <v>109</v>
      </c>
      <c r="C52" s="376">
        <v>553768.31799999997</v>
      </c>
      <c r="D52" s="376">
        <v>164990.83900000001</v>
      </c>
      <c r="E52" s="376">
        <v>38669.892999999996</v>
      </c>
      <c r="F52" s="376">
        <v>24890.696</v>
      </c>
      <c r="G52" s="376">
        <v>-7369.7650000000003</v>
      </c>
      <c r="H52" s="376">
        <v>-103723.06299999998</v>
      </c>
      <c r="I52" s="377">
        <v>671226.91799999995</v>
      </c>
    </row>
    <row r="54" spans="2:10" x14ac:dyDescent="0.4">
      <c r="B54" s="357" t="s">
        <v>256</v>
      </c>
      <c r="C54" s="357" t="s">
        <v>124</v>
      </c>
      <c r="D54" s="357" t="s">
        <v>123</v>
      </c>
      <c r="E54" s="357" t="s">
        <v>122</v>
      </c>
      <c r="F54" s="357" t="s">
        <v>121</v>
      </c>
      <c r="G54" s="357" t="s">
        <v>120</v>
      </c>
      <c r="H54" s="357" t="s">
        <v>62</v>
      </c>
      <c r="I54" s="357" t="s">
        <v>119</v>
      </c>
    </row>
    <row r="55" spans="2:10" x14ac:dyDescent="0.4">
      <c r="B55" s="72" t="s">
        <v>118</v>
      </c>
      <c r="C55" s="276">
        <v>395353.75400000002</v>
      </c>
      <c r="D55" s="276">
        <v>181761.68299999999</v>
      </c>
      <c r="E55" s="276">
        <v>59396.703000000001</v>
      </c>
      <c r="F55" s="276">
        <v>20433.016</v>
      </c>
      <c r="G55" s="276">
        <v>14591.799000000001</v>
      </c>
      <c r="H55" s="276">
        <v>-357606.50199999998</v>
      </c>
      <c r="I55" s="365">
        <v>313930.45299999998</v>
      </c>
    </row>
    <row r="56" spans="2:10" x14ac:dyDescent="0.4">
      <c r="B56" s="72" t="s">
        <v>117</v>
      </c>
      <c r="C56" s="276">
        <v>0</v>
      </c>
      <c r="D56" s="276">
        <v>0</v>
      </c>
      <c r="E56" s="276">
        <v>0</v>
      </c>
      <c r="F56" s="276">
        <v>0</v>
      </c>
      <c r="G56" s="276">
        <v>0</v>
      </c>
      <c r="H56" s="276">
        <v>189763.05600000001</v>
      </c>
      <c r="I56" s="365">
        <v>189763.05600000001</v>
      </c>
    </row>
    <row r="57" spans="2:10" x14ac:dyDescent="0.4">
      <c r="B57" s="366" t="s">
        <v>116</v>
      </c>
      <c r="C57" s="276">
        <v>0</v>
      </c>
      <c r="D57" s="276">
        <v>0</v>
      </c>
      <c r="E57" s="276">
        <v>0</v>
      </c>
      <c r="F57" s="276">
        <v>0</v>
      </c>
      <c r="G57" s="276">
        <v>0</v>
      </c>
      <c r="H57" s="276">
        <v>75929.637000000002</v>
      </c>
      <c r="I57" s="365">
        <v>75929.637000000002</v>
      </c>
    </row>
    <row r="58" spans="2:10" x14ac:dyDescent="0.4">
      <c r="B58" s="367" t="s">
        <v>115</v>
      </c>
      <c r="C58" s="368">
        <v>395353.75400000002</v>
      </c>
      <c r="D58" s="368">
        <v>181761.68299999999</v>
      </c>
      <c r="E58" s="368">
        <v>59396.703000000001</v>
      </c>
      <c r="F58" s="368">
        <v>20433.016</v>
      </c>
      <c r="G58" s="369">
        <v>14591.799000000001</v>
      </c>
      <c r="H58" s="282">
        <v>-91913.808999999965</v>
      </c>
      <c r="I58" s="369">
        <v>579623.14599999995</v>
      </c>
    </row>
    <row r="59" spans="2:10" x14ac:dyDescent="0.4">
      <c r="B59" s="370" t="s">
        <v>114</v>
      </c>
      <c r="C59" s="371">
        <v>166609.69500000001</v>
      </c>
      <c r="D59" s="371">
        <v>10235.183000000001</v>
      </c>
      <c r="E59" s="371">
        <v>13340.679</v>
      </c>
      <c r="F59" s="371">
        <v>21960.323</v>
      </c>
      <c r="G59" s="372">
        <v>1002.58</v>
      </c>
      <c r="H59" s="373">
        <v>22662.287</v>
      </c>
      <c r="I59" s="369">
        <v>235810.747</v>
      </c>
    </row>
    <row r="60" spans="2:10" x14ac:dyDescent="0.4">
      <c r="B60" s="367" t="s">
        <v>113</v>
      </c>
      <c r="C60" s="368">
        <v>561963.44900000002</v>
      </c>
      <c r="D60" s="368">
        <v>191996.86599999998</v>
      </c>
      <c r="E60" s="368">
        <v>72737.381999999998</v>
      </c>
      <c r="F60" s="368">
        <v>42393.339</v>
      </c>
      <c r="G60" s="369">
        <v>15594.379000000001</v>
      </c>
      <c r="H60" s="282">
        <v>-69251.521999999968</v>
      </c>
      <c r="I60" s="369">
        <v>815433.89299999992</v>
      </c>
    </row>
    <row r="61" spans="2:10" x14ac:dyDescent="0.4">
      <c r="B61" s="72" t="s">
        <v>112</v>
      </c>
      <c r="C61" s="276">
        <v>0</v>
      </c>
      <c r="D61" s="276">
        <v>0</v>
      </c>
      <c r="E61" s="276">
        <v>0</v>
      </c>
      <c r="F61" s="276">
        <v>0</v>
      </c>
      <c r="G61" s="276">
        <v>0</v>
      </c>
      <c r="H61" s="276">
        <v>-43394.915999999997</v>
      </c>
      <c r="I61" s="374">
        <v>-43394.915999999997</v>
      </c>
    </row>
    <row r="62" spans="2:10" x14ac:dyDescent="0.4">
      <c r="B62" s="72" t="s">
        <v>111</v>
      </c>
      <c r="C62" s="276">
        <v>0</v>
      </c>
      <c r="D62" s="276">
        <v>-37209.343999999997</v>
      </c>
      <c r="E62" s="276">
        <v>0</v>
      </c>
      <c r="F62" s="276">
        <v>0</v>
      </c>
      <c r="G62" s="276">
        <v>0</v>
      </c>
      <c r="H62" s="276">
        <v>298.08699999999999</v>
      </c>
      <c r="I62" s="374">
        <v>-36911.256999999998</v>
      </c>
    </row>
    <row r="63" spans="2:10" x14ac:dyDescent="0.4">
      <c r="B63" s="72" t="s">
        <v>110</v>
      </c>
      <c r="C63" s="276">
        <v>0</v>
      </c>
      <c r="D63" s="276">
        <v>0</v>
      </c>
      <c r="E63" s="276">
        <v>0</v>
      </c>
      <c r="F63" s="276">
        <v>0</v>
      </c>
      <c r="G63" s="276">
        <v>0</v>
      </c>
      <c r="H63" s="276">
        <v>31858.911</v>
      </c>
      <c r="I63" s="374">
        <v>31858.911</v>
      </c>
    </row>
    <row r="64" spans="2:10" x14ac:dyDescent="0.4">
      <c r="B64" s="375" t="s">
        <v>109</v>
      </c>
      <c r="C64" s="376">
        <v>561963.44900000002</v>
      </c>
      <c r="D64" s="376">
        <v>154787.522</v>
      </c>
      <c r="E64" s="376">
        <v>72737.381999999998</v>
      </c>
      <c r="F64" s="376">
        <v>42393.339</v>
      </c>
      <c r="G64" s="376">
        <v>15594.379000000001</v>
      </c>
      <c r="H64" s="376">
        <v>-80489.439999999973</v>
      </c>
      <c r="I64" s="377">
        <v>766986.63099999994</v>
      </c>
    </row>
  </sheetData>
  <mergeCells count="3">
    <mergeCell ref="C3:E3"/>
    <mergeCell ref="B15:I15"/>
    <mergeCell ref="K4:M4"/>
  </mergeCells>
  <pageMargins left="0.70866141732283472" right="0.78740157480314965" top="0.74803149606299213" bottom="0.74803149606299213" header="0.31496062992125984" footer="0.31496062992125984"/>
  <pageSetup scale="82" fitToWidth="5" fitToHeight="9" orientation="landscape" horizontalDpi="1200" verticalDpi="1200" r:id="rId1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B1:R27"/>
  <sheetViews>
    <sheetView showGridLines="0" zoomScale="85" zoomScaleNormal="85" zoomScaleSheetLayoutView="90" workbookViewId="0">
      <selection activeCell="H10" sqref="H10"/>
    </sheetView>
  </sheetViews>
  <sheetFormatPr baseColWidth="10" defaultColWidth="11.453125" defaultRowHeight="15" x14ac:dyDescent="0.4"/>
  <cols>
    <col min="1" max="1" width="0.81640625" style="1" customWidth="1"/>
    <col min="2" max="2" width="16.81640625" style="1" customWidth="1"/>
    <col min="3" max="4" width="9.6328125" style="81" bestFit="1" customWidth="1"/>
    <col min="5" max="5" width="7.6328125" style="81" bestFit="1" customWidth="1"/>
    <col min="6" max="6" width="0.81640625" style="81" customWidth="1"/>
    <col min="7" max="8" width="9.6328125" style="1" bestFit="1" customWidth="1"/>
    <col min="9" max="9" width="7.81640625" style="1" bestFit="1" customWidth="1"/>
    <col min="10" max="10" width="0.81640625" style="1" customWidth="1"/>
    <col min="11" max="12" width="10.90625" style="1" bestFit="1" customWidth="1"/>
    <col min="13" max="13" width="7.81640625" style="81" bestFit="1" customWidth="1"/>
    <col min="14" max="15" width="9.26953125" style="1" customWidth="1"/>
    <col min="16" max="16" width="7" style="1" customWidth="1"/>
    <col min="17" max="17" width="1.7265625" style="1" customWidth="1"/>
    <col min="18" max="16384" width="11.453125" style="1"/>
  </cols>
  <sheetData>
    <row r="1" spans="2:18" s="14" customFormat="1" ht="6.75" customHeight="1" x14ac:dyDescent="0.4">
      <c r="N1" s="1"/>
      <c r="O1" s="1"/>
      <c r="P1" s="1"/>
    </row>
    <row r="2" spans="2:18" s="41" customFormat="1" x14ac:dyDescent="0.4">
      <c r="B2" s="71" t="s">
        <v>67</v>
      </c>
      <c r="N2" s="1"/>
      <c r="O2" s="1"/>
      <c r="P2" s="1"/>
    </row>
    <row r="3" spans="2:18" s="14" customFormat="1" ht="6.75" customHeight="1" x14ac:dyDescent="0.4">
      <c r="N3" s="1"/>
      <c r="O3" s="1"/>
      <c r="P3" s="1"/>
      <c r="Q3" s="41"/>
      <c r="R3" s="41"/>
    </row>
    <row r="4" spans="2:18" ht="16.5" customHeight="1" x14ac:dyDescent="0.4">
      <c r="B4" s="539"/>
      <c r="C4" s="541" t="s">
        <v>240</v>
      </c>
      <c r="D4" s="541"/>
      <c r="E4" s="541"/>
      <c r="F4" s="14"/>
      <c r="G4" s="541" t="s">
        <v>30</v>
      </c>
      <c r="H4" s="541"/>
      <c r="I4" s="541"/>
      <c r="J4" s="14"/>
      <c r="K4" s="541" t="s">
        <v>31</v>
      </c>
      <c r="L4" s="541"/>
      <c r="M4" s="541"/>
      <c r="Q4" s="41"/>
      <c r="R4" s="41"/>
    </row>
    <row r="5" spans="2:18" ht="13.5" customHeight="1" x14ac:dyDescent="0.4">
      <c r="B5" s="540"/>
      <c r="C5" s="70" t="str">
        <f>'SC ARG'!C5</f>
        <v>2T26</v>
      </c>
      <c r="D5" s="70" t="str">
        <f>'SC ARG'!D5</f>
        <v>2T25</v>
      </c>
      <c r="E5" s="70" t="s">
        <v>33</v>
      </c>
      <c r="F5" s="14"/>
      <c r="G5" s="70" t="str">
        <f>C5</f>
        <v>2T26</v>
      </c>
      <c r="H5" s="70" t="str">
        <f>D5</f>
        <v>2T25</v>
      </c>
      <c r="I5" s="70" t="s">
        <v>33</v>
      </c>
      <c r="J5" s="14"/>
      <c r="K5" s="70" t="str">
        <f>C5</f>
        <v>2T26</v>
      </c>
      <c r="L5" s="70" t="str">
        <f>D5</f>
        <v>2T25</v>
      </c>
      <c r="M5" s="70" t="s">
        <v>33</v>
      </c>
      <c r="Q5" s="41"/>
      <c r="R5" s="41"/>
    </row>
    <row r="6" spans="2:18" ht="15" customHeight="1" x14ac:dyDescent="0.4">
      <c r="B6" s="72" t="s">
        <v>56</v>
      </c>
      <c r="C6" s="73">
        <v>42428.840000000026</v>
      </c>
      <c r="D6" s="73">
        <v>41407.89</v>
      </c>
      <c r="E6" s="74">
        <v>2.4655929099503204E-2</v>
      </c>
      <c r="F6" s="452">
        <v>0</v>
      </c>
      <c r="G6" s="73">
        <v>12882.399999999994</v>
      </c>
      <c r="H6" s="73">
        <v>12882.400000000001</v>
      </c>
      <c r="I6" s="74">
        <v>-5.5511151231257827E-16</v>
      </c>
      <c r="J6" s="452">
        <v>0</v>
      </c>
      <c r="K6" s="73">
        <v>55311.24000000002</v>
      </c>
      <c r="L6" s="73">
        <v>54290.29</v>
      </c>
      <c r="M6" s="74">
        <v>1.8805388587904481E-2</v>
      </c>
      <c r="Q6" s="41"/>
      <c r="R6" s="41"/>
    </row>
    <row r="7" spans="2:18" ht="15" customHeight="1" x14ac:dyDescent="0.4">
      <c r="B7" s="72" t="s">
        <v>57</v>
      </c>
      <c r="C7" s="73">
        <v>1134.9000000000001</v>
      </c>
      <c r="D7" s="73">
        <v>1134.9000000000001</v>
      </c>
      <c r="E7" s="74">
        <v>0</v>
      </c>
      <c r="F7" s="452">
        <v>0</v>
      </c>
      <c r="G7" s="73">
        <v>5074.7700000000004</v>
      </c>
      <c r="H7" s="73">
        <v>5075</v>
      </c>
      <c r="I7" s="74">
        <v>-4.5320197044285138E-5</v>
      </c>
      <c r="J7" s="452">
        <v>0</v>
      </c>
      <c r="K7" s="73">
        <v>6209.67</v>
      </c>
      <c r="L7" s="73">
        <v>6209.9</v>
      </c>
      <c r="M7" s="74">
        <v>-3.703763345619393E-5</v>
      </c>
      <c r="Q7" s="41"/>
      <c r="R7" s="41"/>
    </row>
    <row r="8" spans="2:18" ht="15" customHeight="1" x14ac:dyDescent="0.4">
      <c r="B8" s="72" t="s">
        <v>58</v>
      </c>
      <c r="C8" s="73">
        <v>9221.49</v>
      </c>
      <c r="D8" s="73">
        <v>9587.49</v>
      </c>
      <c r="E8" s="74">
        <v>-3.8174746466489107E-2</v>
      </c>
      <c r="F8" s="452">
        <v>0</v>
      </c>
      <c r="G8" s="73">
        <v>0</v>
      </c>
      <c r="H8" s="73">
        <v>0</v>
      </c>
      <c r="I8" s="74" t="s">
        <v>321</v>
      </c>
      <c r="J8" s="452">
        <v>0</v>
      </c>
      <c r="K8" s="73">
        <v>9221.49</v>
      </c>
      <c r="L8" s="73">
        <v>9587.49</v>
      </c>
      <c r="M8" s="74">
        <v>-3.8174746466489107E-2</v>
      </c>
      <c r="Q8" s="41"/>
      <c r="R8" s="41"/>
    </row>
    <row r="9" spans="2:18" ht="15" customHeight="1" x14ac:dyDescent="0.4">
      <c r="B9" s="72" t="s">
        <v>36</v>
      </c>
      <c r="C9" s="73">
        <v>37655.870000000024</v>
      </c>
      <c r="D9" s="73">
        <v>37247.37000000001</v>
      </c>
      <c r="E9" s="74">
        <v>1.0967217282723984E-2</v>
      </c>
      <c r="F9" s="452">
        <v>0</v>
      </c>
      <c r="G9" s="73">
        <v>0</v>
      </c>
      <c r="H9" s="73" t="s">
        <v>321</v>
      </c>
      <c r="I9" s="74" t="s">
        <v>321</v>
      </c>
      <c r="J9" s="452">
        <v>0</v>
      </c>
      <c r="K9" s="73">
        <v>37655.870000000024</v>
      </c>
      <c r="L9" s="73">
        <v>37247.37000000001</v>
      </c>
      <c r="M9" s="74">
        <v>1.0967217282723984E-2</v>
      </c>
      <c r="Q9" s="41"/>
      <c r="R9" s="41"/>
    </row>
    <row r="10" spans="2:18" ht="15" customHeight="1" x14ac:dyDescent="0.4">
      <c r="B10" s="72" t="s">
        <v>37</v>
      </c>
      <c r="C10" s="73">
        <v>49916.03</v>
      </c>
      <c r="D10" s="73">
        <v>34873.78</v>
      </c>
      <c r="E10" s="74">
        <v>0.43133408537875728</v>
      </c>
      <c r="F10" s="452">
        <v>0</v>
      </c>
      <c r="G10" s="73">
        <v>26962.97</v>
      </c>
      <c r="H10" s="73">
        <v>24690</v>
      </c>
      <c r="I10" s="74">
        <v>9.2060348319157548E-2</v>
      </c>
      <c r="J10" s="452">
        <v>0</v>
      </c>
      <c r="K10" s="73">
        <v>76879</v>
      </c>
      <c r="L10" s="73">
        <v>59563.78</v>
      </c>
      <c r="M10" s="74">
        <v>0.29070048945852656</v>
      </c>
      <c r="Q10" s="41"/>
      <c r="R10" s="41"/>
    </row>
    <row r="11" spans="2:18" ht="15" customHeight="1" x14ac:dyDescent="0.4">
      <c r="B11" s="75" t="s">
        <v>59</v>
      </c>
      <c r="C11" s="76">
        <v>140357.13000000006</v>
      </c>
      <c r="D11" s="76">
        <v>124251.43000000001</v>
      </c>
      <c r="E11" s="77">
        <v>0.12962184821534883</v>
      </c>
      <c r="F11" s="452">
        <v>0</v>
      </c>
      <c r="G11" s="76">
        <v>44920.14</v>
      </c>
      <c r="H11" s="76">
        <v>42647.4</v>
      </c>
      <c r="I11" s="77">
        <v>5.3291408151493469E-2</v>
      </c>
      <c r="J11" s="452">
        <v>0</v>
      </c>
      <c r="K11" s="76">
        <v>185277.27000000005</v>
      </c>
      <c r="L11" s="76">
        <v>166898.83000000002</v>
      </c>
      <c r="M11" s="77">
        <v>0.11011724887466268</v>
      </c>
      <c r="Q11" s="41"/>
      <c r="R11" s="41"/>
    </row>
    <row r="12" spans="2:18" ht="10" customHeight="1" x14ac:dyDescent="0.4">
      <c r="B12" s="72"/>
      <c r="C12" s="78"/>
      <c r="D12" s="78"/>
      <c r="E12" s="78"/>
      <c r="F12" s="14"/>
      <c r="G12" s="78"/>
      <c r="H12" s="78"/>
      <c r="I12" s="72"/>
      <c r="J12" s="14"/>
      <c r="K12" s="72"/>
      <c r="L12" s="72"/>
      <c r="M12" s="79"/>
      <c r="Q12" s="41"/>
      <c r="R12" s="41"/>
    </row>
    <row r="13" spans="2:18" ht="16.5" customHeight="1" x14ac:dyDescent="0.4">
      <c r="B13" s="533"/>
      <c r="C13" s="529" t="s">
        <v>60</v>
      </c>
      <c r="D13" s="529"/>
      <c r="E13" s="529"/>
      <c r="F13" s="14"/>
      <c r="G13" s="529" t="s">
        <v>61</v>
      </c>
      <c r="H13" s="529"/>
      <c r="I13" s="529"/>
      <c r="J13" s="14"/>
      <c r="K13" s="529" t="s">
        <v>241</v>
      </c>
      <c r="L13" s="529"/>
      <c r="M13" s="529"/>
      <c r="Q13" s="41"/>
      <c r="R13" s="41"/>
    </row>
    <row r="14" spans="2:18" ht="13.5" customHeight="1" x14ac:dyDescent="0.4">
      <c r="B14" s="535"/>
      <c r="C14" s="70" t="str">
        <f>C5</f>
        <v>2T26</v>
      </c>
      <c r="D14" s="70" t="str">
        <f>D5</f>
        <v>2T25</v>
      </c>
      <c r="E14" s="70" t="s">
        <v>33</v>
      </c>
      <c r="F14" s="14"/>
      <c r="G14" s="70" t="str">
        <f>G5</f>
        <v>2T26</v>
      </c>
      <c r="H14" s="70" t="str">
        <f>H5</f>
        <v>2T25</v>
      </c>
      <c r="I14" s="70" t="s">
        <v>33</v>
      </c>
      <c r="J14" s="14"/>
      <c r="K14" s="70" t="str">
        <f>K5</f>
        <v>2T26</v>
      </c>
      <c r="L14" s="70" t="str">
        <f>L5</f>
        <v>2T25</v>
      </c>
      <c r="M14" s="70" t="s">
        <v>33</v>
      </c>
      <c r="Q14" s="41"/>
      <c r="R14" s="41"/>
    </row>
    <row r="15" spans="2:18" ht="15" customHeight="1" x14ac:dyDescent="0.4">
      <c r="B15" s="72" t="s">
        <v>56</v>
      </c>
      <c r="C15" s="73">
        <v>2539.41</v>
      </c>
      <c r="D15" s="73">
        <v>2396.444</v>
      </c>
      <c r="E15" s="74">
        <v>5.965755928367189E-2</v>
      </c>
      <c r="F15" s="452">
        <v>0</v>
      </c>
      <c r="G15" s="73">
        <v>105.11194227776755</v>
      </c>
      <c r="H15" s="73">
        <v>98.193271797809984</v>
      </c>
      <c r="I15" s="74">
        <v>7.0459720439948414E-2</v>
      </c>
      <c r="J15" s="452">
        <v>0</v>
      </c>
      <c r="K15" s="73">
        <v>8.3947267700000019</v>
      </c>
      <c r="L15" s="73">
        <v>8.2261644799999978</v>
      </c>
      <c r="M15" s="74">
        <v>2.0490994364363191E-2</v>
      </c>
      <c r="Q15" s="41"/>
      <c r="R15" s="41"/>
    </row>
    <row r="16" spans="2:18" ht="15" customHeight="1" x14ac:dyDescent="0.4">
      <c r="B16" s="72" t="s">
        <v>57</v>
      </c>
      <c r="C16" s="73" t="s">
        <v>321</v>
      </c>
      <c r="D16" s="73" t="s">
        <v>321</v>
      </c>
      <c r="E16" s="74" t="s">
        <v>321</v>
      </c>
      <c r="F16" s="452">
        <v>0</v>
      </c>
      <c r="G16" s="73">
        <v>29.085257622099999</v>
      </c>
      <c r="H16" s="73">
        <v>26.901596835900005</v>
      </c>
      <c r="I16" s="74">
        <v>8.1172162363459144E-2</v>
      </c>
      <c r="J16" s="452">
        <v>0</v>
      </c>
      <c r="K16" s="73">
        <v>0.78857264000000016</v>
      </c>
      <c r="L16" s="73">
        <v>0.7384361599999999</v>
      </c>
      <c r="M16" s="74">
        <v>6.7895483341444463E-2</v>
      </c>
      <c r="Q16" s="41"/>
      <c r="R16" s="41"/>
    </row>
    <row r="17" spans="2:18" ht="15" customHeight="1" x14ac:dyDescent="0.4">
      <c r="B17" s="72" t="s">
        <v>58</v>
      </c>
      <c r="C17" s="73" t="s">
        <v>321</v>
      </c>
      <c r="D17" s="73" t="s">
        <v>321</v>
      </c>
      <c r="E17" s="74" t="s">
        <v>321</v>
      </c>
      <c r="F17" s="452">
        <v>0</v>
      </c>
      <c r="G17" s="73">
        <v>4.274920606779661</v>
      </c>
      <c r="H17" s="73">
        <v>4.3310718724920001</v>
      </c>
      <c r="I17" s="74">
        <v>-1.2964750381764256E-2</v>
      </c>
      <c r="J17" s="452">
        <v>0</v>
      </c>
      <c r="K17" s="73">
        <v>0.79205567999999993</v>
      </c>
      <c r="L17" s="73">
        <v>0.77152259000000012</v>
      </c>
      <c r="M17" s="74">
        <v>2.6613724946148221E-2</v>
      </c>
      <c r="Q17" s="41"/>
      <c r="R17" s="41"/>
    </row>
    <row r="18" spans="2:18" ht="15" customHeight="1" x14ac:dyDescent="0.4">
      <c r="B18" s="72" t="s">
        <v>36</v>
      </c>
      <c r="C18" s="73" t="s">
        <v>321</v>
      </c>
      <c r="D18" s="73" t="s">
        <v>321</v>
      </c>
      <c r="E18" s="74" t="s">
        <v>321</v>
      </c>
      <c r="F18" s="452">
        <v>0</v>
      </c>
      <c r="G18" s="73" t="s">
        <v>321</v>
      </c>
      <c r="H18" s="73" t="s">
        <v>321</v>
      </c>
      <c r="I18" s="74" t="s">
        <v>321</v>
      </c>
      <c r="J18" s="452">
        <v>0</v>
      </c>
      <c r="K18" s="73">
        <v>16.021825969999998</v>
      </c>
      <c r="L18" s="73">
        <v>14.980041730000002</v>
      </c>
      <c r="M18" s="74">
        <v>6.9544815613807875E-2</v>
      </c>
    </row>
    <row r="19" spans="2:18" ht="15" customHeight="1" x14ac:dyDescent="0.4">
      <c r="B19" s="72" t="s">
        <v>37</v>
      </c>
      <c r="C19" s="73">
        <v>1969.4479999999999</v>
      </c>
      <c r="D19" s="73">
        <v>1632.5940000000001</v>
      </c>
      <c r="E19" s="74">
        <v>0.20633053900724851</v>
      </c>
      <c r="F19" s="452">
        <v>0</v>
      </c>
      <c r="G19" s="73">
        <v>128.8732403142312</v>
      </c>
      <c r="H19" s="73">
        <v>106.9425400734474</v>
      </c>
      <c r="I19" s="74">
        <v>0.20506993966780618</v>
      </c>
      <c r="J19" s="452">
        <v>0</v>
      </c>
      <c r="K19" s="73">
        <v>6.3173720900000001</v>
      </c>
      <c r="L19" s="73">
        <v>4.8098146299999991</v>
      </c>
      <c r="M19" s="74">
        <v>0.31343358860380888</v>
      </c>
    </row>
    <row r="20" spans="2:18" s="80" customFormat="1" ht="14.5" customHeight="1" x14ac:dyDescent="0.4">
      <c r="B20" s="75" t="s">
        <v>59</v>
      </c>
      <c r="C20" s="76">
        <v>4508.8580000000002</v>
      </c>
      <c r="D20" s="76">
        <v>4029.038</v>
      </c>
      <c r="E20" s="77">
        <v>0.11909046278540947</v>
      </c>
      <c r="F20" s="452">
        <v>0</v>
      </c>
      <c r="G20" s="76">
        <v>267.3453608208784</v>
      </c>
      <c r="H20" s="76">
        <v>236.36848057964937</v>
      </c>
      <c r="I20" s="77">
        <v>0.13105334588293682</v>
      </c>
      <c r="J20" s="452">
        <v>0</v>
      </c>
      <c r="K20" s="76">
        <v>32.314553150000002</v>
      </c>
      <c r="L20" s="76">
        <v>29.525979589999999</v>
      </c>
      <c r="M20" s="77">
        <v>9.4444743196410386E-2</v>
      </c>
      <c r="N20" s="1"/>
      <c r="O20" s="1"/>
      <c r="P20" s="1"/>
    </row>
    <row r="21" spans="2:18" x14ac:dyDescent="0.4">
      <c r="F21" s="14"/>
      <c r="J21" s="14"/>
    </row>
    <row r="26" spans="2:18" x14ac:dyDescent="0.4">
      <c r="M26" s="384"/>
    </row>
    <row r="27" spans="2:18" x14ac:dyDescent="0.4">
      <c r="F27" s="384"/>
    </row>
  </sheetData>
  <mergeCells count="8">
    <mergeCell ref="B13:B14"/>
    <mergeCell ref="C13:E13"/>
    <mergeCell ref="G13:I13"/>
    <mergeCell ref="K13:M13"/>
    <mergeCell ref="B4:B5"/>
    <mergeCell ref="C4:E4"/>
    <mergeCell ref="G4:I4"/>
    <mergeCell ref="K4:M4"/>
  </mergeCells>
  <pageMargins left="0.7" right="0.7" top="0.75" bottom="0.75" header="0.3" footer="0.3"/>
  <pageSetup paperSize="9" scale="85" orientation="portrait" r:id="rId1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D974C-76F4-48ED-BEDF-51C5BB1205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DDEBD-C7B9-40D9-9E27-A233118A1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57C70-87A9-4698-BD26-1A3B1E0587F5}">
  <ds:schemaRefs>
    <ds:schemaRef ds:uri="http://purl.org/dc/dcmitype/"/>
    <ds:schemaRef ds:uri="http://schemas.microsoft.com/office/2006/documentManagement/types"/>
    <ds:schemaRef ds:uri="08031b62-9f4c-4e7f-bc0d-0ebf66e94f9c"/>
    <ds:schemaRef ds:uri="http://purl.org/dc/elements/1.1/"/>
    <ds:schemaRef ds:uri="02feef19-8635-4ac1-99c8-359b55ecb566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10</vt:i4>
      </vt:variant>
    </vt:vector>
  </HeadingPairs>
  <TitlesOfParts>
    <vt:vector size="32" baseType="lpstr">
      <vt:lpstr>Inicio</vt:lpstr>
      <vt:lpstr>SM</vt:lpstr>
      <vt:lpstr>MdH</vt:lpstr>
      <vt:lpstr>TxD</vt:lpstr>
      <vt:lpstr>SC</vt:lpstr>
      <vt:lpstr>SC CHILE</vt:lpstr>
      <vt:lpstr>SC ARG</vt:lpstr>
      <vt:lpstr>EBITDA</vt:lpstr>
      <vt:lpstr>SC PERÚ</vt:lpstr>
      <vt:lpstr>SC COL</vt:lpstr>
      <vt:lpstr>RF</vt:lpstr>
      <vt:lpstr>EERR Resumen</vt:lpstr>
      <vt:lpstr>EERR Q</vt:lpstr>
      <vt:lpstr>EERR ACU</vt:lpstr>
      <vt:lpstr>EERR x UN</vt:lpstr>
      <vt:lpstr>EEFF x País Q</vt:lpstr>
      <vt:lpstr>Balance Resumen</vt:lpstr>
      <vt:lpstr>Balance Consolidado</vt:lpstr>
      <vt:lpstr>Balance x Pais</vt:lpstr>
      <vt:lpstr>Flujo</vt:lpstr>
      <vt:lpstr>Ratios</vt:lpstr>
      <vt:lpstr>IFRS 16</vt:lpstr>
      <vt:lpstr>EBITDA!Área_de_impresión</vt:lpstr>
      <vt:lpstr>'EEFF x País Q'!Área_de_impresión</vt:lpstr>
      <vt:lpstr>'EERR Q'!Área_de_impresión</vt:lpstr>
      <vt:lpstr>'EERR x UN'!Área_de_impresión</vt:lpstr>
      <vt:lpstr>MdH!Área_de_impresión</vt:lpstr>
      <vt:lpstr>RF!Área_de_impresión</vt:lpstr>
      <vt:lpstr>SC!Área_de_impresión</vt:lpstr>
      <vt:lpstr>'SC PERÚ'!Área_de_impresión</vt:lpstr>
      <vt:lpstr>SM!Área_de_impresión</vt:lpstr>
      <vt:lpstr>TxD!Área_de_impresión</vt:lpstr>
    </vt:vector>
  </TitlesOfParts>
  <Company>Cencosud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 Sousa, Mafalda</dc:creator>
  <cp:lastModifiedBy>Bentjerodt Martino, Oscar Gabriel</cp:lastModifiedBy>
  <cp:lastPrinted>2025-09-02T19:34:30Z</cp:lastPrinted>
  <dcterms:created xsi:type="dcterms:W3CDTF">2020-03-24T13:52:05Z</dcterms:created>
  <dcterms:modified xsi:type="dcterms:W3CDTF">2026-08-06T22:18:40Z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